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Log" sheetId="2" state="visible" r:id="rId4"/>
    <sheet name="Recovery" sheetId="3" state="visible" r:id="rId5"/>
    <sheet name="By carrier" sheetId="4" state="visible" r:id="rId6"/>
  </sheets>
  <definedNames>
    <definedName function="false" hidden="true" localSheetId="1" name="_xlnm._FilterDatabase" vbProcedure="false">Log!$A$4:$M$504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<sst xmlns="http://schemas.openxmlformats.org/spreadsheetml/2006/main" count="88" uniqueCount="77">
  <si>
    <t xml:space="preserve">Carrier invoice audit findings log</t>
  </si>
  <si>
    <t xml:space="preserve">ClearLane  |  getclearlane.com/services/carrier-invoice-audit/</t>
  </si>
  <si>
    <t xml:space="preserve">Log</t>
  </si>
  <si>
    <t xml:space="preserve">One row per exception found, not one row per invoice. Fill the shaded columns. Everything else calculates.</t>
  </si>
  <si>
    <t xml:space="preserve">Recovery</t>
  </si>
  <si>
    <t xml:space="preserve">Totals by month and by check. This is the number that tells you what the audit desk is worth.</t>
  </si>
  <si>
    <t xml:space="preserve">By carrier</t>
  </si>
  <si>
    <t xml:space="preserve">Which carriers generate the most exceptions and the most money. Two failures in a quarter is the usual trigger to move a carrier to full audit on every load.</t>
  </si>
  <si>
    <t xml:space="preserve">Status</t>
  </si>
  <si>
    <t xml:space="preserve">Open, Short paid, Recovered, Written off, or Carrier upheld. Use Carrier upheld when they produced valid documentation, so you can tell a real error rate from a documentation gap.</t>
  </si>
  <si>
    <t xml:space="preserve">A note on the numbers</t>
  </si>
  <si>
    <t xml:space="preserve">Recovered counts money you kept or clawed back. Write-offs count against you. Track both or the total flatters the desk.</t>
  </si>
  <si>
    <t xml:space="preserve">Exception log</t>
  </si>
  <si>
    <t xml:space="preserve">One row per exception found. Fill the shaded columns.</t>
  </si>
  <si>
    <t xml:space="preserve">Date</t>
  </si>
  <si>
    <t xml:space="preserve">Month</t>
  </si>
  <si>
    <t xml:space="preserve">Load number</t>
  </si>
  <si>
    <t xml:space="preserve">Carrier</t>
  </si>
  <si>
    <t xml:space="preserve">MC or DOT</t>
  </si>
  <si>
    <t xml:space="preserve">Invoice number</t>
  </si>
  <si>
    <t xml:space="preserve">Check that failed</t>
  </si>
  <si>
    <t xml:space="preserve">Invoiced</t>
  </si>
  <si>
    <t xml:space="preserve">Correct amount</t>
  </si>
  <si>
    <t xml:space="preserve">Exception amount</t>
  </si>
  <si>
    <t xml:space="preserve">Rebillable to shipper</t>
  </si>
  <si>
    <t xml:space="preserve">Notes</t>
  </si>
  <si>
    <t xml:space="preserve">2026-07-14</t>
  </si>
  <si>
    <t xml:space="preserve">L-10482</t>
  </si>
  <si>
    <t xml:space="preserve">Example Carrier LLC</t>
  </si>
  <si>
    <t xml:space="preserve">MC123456</t>
  </si>
  <si>
    <t xml:space="preserve">INV-8891</t>
  </si>
  <si>
    <t xml:space="preserve">01 Duplicate check</t>
  </si>
  <si>
    <t xml:space="preserve">Short paid</t>
  </si>
  <si>
    <t xml:space="preserve">No</t>
  </si>
  <si>
    <t xml:space="preserve">Billed twice, same POD</t>
  </si>
  <si>
    <t xml:space="preserve">Calculated from the Log tab. Nothing to fill in here.</t>
  </si>
  <si>
    <t xml:space="preserve">Totals</t>
  </si>
  <si>
    <t xml:space="preserve">Exceptions logged</t>
  </si>
  <si>
    <t xml:space="preserve">Total exception value</t>
  </si>
  <si>
    <t xml:space="preserve">Recovered</t>
  </si>
  <si>
    <t xml:space="preserve">Still open</t>
  </si>
  <si>
    <t xml:space="preserve">Written off</t>
  </si>
  <si>
    <t xml:space="preserve">Carrier upheld</t>
  </si>
  <si>
    <t xml:space="preserve">Net recovered</t>
  </si>
  <si>
    <t xml:space="preserve">By check</t>
  </si>
  <si>
    <t xml:space="preserve">Check</t>
  </si>
  <si>
    <t xml:space="preserve">Times found</t>
  </si>
  <si>
    <t xml:space="preserve">Value</t>
  </si>
  <si>
    <t xml:space="preserve">Share of value</t>
  </si>
  <si>
    <t xml:space="preserve">02 Math</t>
  </si>
  <si>
    <t xml:space="preserve">03 Match line-haul to the rate confirmation  no</t>
  </si>
  <si>
    <t xml:space="preserve">04 Verify the fuel surcharge</t>
  </si>
  <si>
    <t xml:space="preserve">05 Detention</t>
  </si>
  <si>
    <t xml:space="preserve">06 Layover</t>
  </si>
  <si>
    <t xml:space="preserve">07 Lumper</t>
  </si>
  <si>
    <t xml:space="preserve">08 TONU</t>
  </si>
  <si>
    <t xml:space="preserve">09 Extra stops</t>
  </si>
  <si>
    <t xml:space="preserve">10 Remit-to</t>
  </si>
  <si>
    <t xml:space="preserve">11 Quick pay</t>
  </si>
  <si>
    <t xml:space="preserve">12 Signed POD attached before approval</t>
  </si>
  <si>
    <t xml:space="preserve">13 Carrier identity</t>
  </si>
  <si>
    <t xml:space="preserve">14 Advances deducted</t>
  </si>
  <si>
    <t xml:space="preserve">15 Netting</t>
  </si>
  <si>
    <t xml:space="preserve">16 Billing window</t>
  </si>
  <si>
    <t xml:space="preserve">17 Remit-to changes verified by outbound call t</t>
  </si>
  <si>
    <t xml:space="preserve">18 Approval authority</t>
  </si>
  <si>
    <t xml:space="preserve">19 Rebillable accessorials flagged for recovery</t>
  </si>
  <si>
    <t xml:space="preserve">By month</t>
  </si>
  <si>
    <t xml:space="preserve">Exceptions</t>
  </si>
  <si>
    <t xml:space="preserve">Type months as yyyy-mm, for example 2026-07, in the shaded column.</t>
  </si>
  <si>
    <t xml:space="preserve">Type carrier names in the shaded column. The rest calculates.</t>
  </si>
  <si>
    <t xml:space="preserve">Count exceptions logged on or after</t>
  </si>
  <si>
    <t xml:space="preserve">2026-01-01</t>
  </si>
  <si>
    <t xml:space="preserve">Set this to the start of the quarter to apply the two-strike rule per quarter.</t>
  </si>
  <si>
    <t xml:space="preserve">Open</t>
  </si>
  <si>
    <t xml:space="preserve">Full audit trigger</t>
  </si>
  <si>
    <t xml:space="preserve">The trigger counts confirmed exceptions only. Anything the carrier upheld with valid documentation is excluded, so a documentation gap does not punish a carrier that was right.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</si>
</sst>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\$#,##0.00;&quot;($&quot;#,##0.00\);\-"/>
    <numFmt numFmtId="167" formatCode="#,##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333E48"/>
      <name val="Arial"/>
      <family val="0"/>
      <charset val="1"/>
    </font>
    <font>
      <sz val="9"/>
      <color rgb="FF6E7887"/>
      <name val="Arial"/>
      <family val="0"/>
      <charset val="1"/>
    </font>
    <font>
      <b val="true"/>
      <sz val="9"/>
      <color rgb="FF333E4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9"/>
      <color rgb="FF9AA4AE"/>
      <name val="Arial"/>
      <family val="0"/>
      <charset val="1"/>
    </font>
    <font>
      <sz val="9"/>
      <color rgb="FF333E48"/>
      <name val="Arial"/>
      <family val="0"/>
      <charset val="1"/>
    </font>
    <font>
      <b val="true"/>
      <sz val="10"/>
      <color rgb="FF00D48A"/>
      <name val="Arial"/>
      <family val="0"/>
      <charset val="1"/>
    </font>
    <font>
      <i val="true"/>
      <sz val="8"/>
      <color rgb="FF6E788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D141A"/>
        <bgColor rgb="FF000000"/>
      </patternFill>
    </fill>
    <fill>
      <patternFill patternType="solid">
        <fgColor rgb="FFEAFBF4"/>
        <bgColor rgb="FFE3F8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FE4E9"/>
      </left>
      <right style="thin">
        <color rgb="FFDFE4E9"/>
      </right>
      <top style="thin">
        <color rgb="FFDFE4E9"/>
      </top>
      <bottom style="thin">
        <color rgb="FFDFE4E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0D141A"/>
          <bgColor rgb="FF000000"/>
        </patternFill>
      </fill>
    </dxf>
    <dxf>
      <fill>
        <patternFill patternType="solid">
          <fgColor rgb="FFEAFBF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333E48"/>
          <bgColor rgb="FF000000"/>
        </patternFill>
      </fill>
    </dxf>
    <dxf>
      <fill>
        <patternFill patternType="solid">
          <fgColor rgb="FF9AA4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b val="1"/>
        <color rgb="FF9B2C2C"/>
        <sz val="9"/>
      </font>
      <fill>
        <patternFill>
          <bgColor rgb="FFFCE8E8"/>
        </patternFill>
      </fill>
    </dxf>
    <dxf>
      <font>
        <name val="Arial"/>
        <charset val="1"/>
        <family val="0"/>
        <b val="1"/>
        <color rgb="FF0B7A56"/>
        <sz val="9"/>
      </font>
      <fill>
        <patternFill>
          <bgColor rgb="FFE3F8E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7A56"/>
      <rgbColor rgb="FFC0C0C0"/>
      <rgbColor rgb="FF6E7887"/>
      <rgbColor rgb="FF9999FF"/>
      <rgbColor rgb="FF993366"/>
      <rgbColor rgb="FFFCE8E8"/>
      <rgbColor rgb="FFE3F8EF"/>
      <rgbColor rgb="FF660066"/>
      <rgbColor rgb="FFFF8080"/>
      <rgbColor rgb="FF0066CC"/>
      <rgbColor rgb="FFDFE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BF4"/>
      <rgbColor rgb="FFCCFFCC"/>
      <rgbColor rgb="FFFFFF99"/>
      <rgbColor rgb="FF99CCFF"/>
      <rgbColor rgb="FFFF99CC"/>
      <rgbColor rgb="FFCC99FF"/>
      <rgbColor rgb="FFFFCC99"/>
      <rgbColor rgb="FF3366FF"/>
      <rgbColor rgb="FF00D48A"/>
      <rgbColor rgb="FF99CC00"/>
      <rgbColor rgb="FFFFCC00"/>
      <rgbColor rgb="FFFF9900"/>
      <rgbColor rgb="FFFF6600"/>
      <rgbColor rgb="FF666699"/>
      <rgbColor rgb="FF9AA4AE"/>
      <rgbColor rgb="FF003366"/>
      <rgbColor rgb="FF339966"/>
      <rgbColor rgb="FF0D141A"/>
      <rgbColor rgb="FF333300"/>
      <rgbColor rgb="FF9B2C2C"/>
      <rgbColor rgb="FF993366"/>
      <rgbColor rgb="FF333399"/>
      <rgbColor rgb="FF333E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2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7.75" hidden="false" customHeight="true" outlineLevel="0" collapsed="false">
      <c r="A4" s="3" t="s">
        <v>2</v>
      </c>
      <c r="B4" s="4" t="s">
        <v>3</v>
      </c>
      <c r="C4" s="4"/>
      <c r="D4" s="4"/>
      <c r="E4" s="4"/>
    </row>
    <row r="5" customFormat="false" ht="15" hidden="false" customHeight="true" outlineLevel="0" collapsed="false">
      <c r="A5" s="3" t="s">
        <v>4</v>
      </c>
      <c r="B5" s="4" t="s">
        <v>5</v>
      </c>
      <c r="C5" s="4"/>
      <c r="D5" s="4"/>
      <c r="E5" s="4"/>
    </row>
    <row r="6" customFormat="false" ht="27.75" hidden="false" customHeight="true" outlineLevel="0" collapsed="false">
      <c r="A6" s="3" t="s">
        <v>6</v>
      </c>
      <c r="B6" s="4" t="s">
        <v>7</v>
      </c>
      <c r="C6" s="4"/>
      <c r="D6" s="4"/>
      <c r="E6" s="4"/>
    </row>
    <row r="7" customFormat="false" ht="27.75" hidden="false" customHeight="true" outlineLevel="0" collapsed="false">
      <c r="A7" s="3" t="s">
        <v>8</v>
      </c>
      <c r="B7" s="4" t="s">
        <v>9</v>
      </c>
      <c r="C7" s="4"/>
      <c r="D7" s="4"/>
      <c r="E7" s="4"/>
    </row>
    <row r="9" customFormat="false" ht="27.75" hidden="false" customHeight="true" outlineLevel="0" collapsed="false">
      <c r="A9" s="3" t="s">
        <v>10</v>
      </c>
      <c r="B9" s="4" t="s">
        <v>11</v>
      </c>
      <c r="C9" s="4"/>
      <c r="D9" s="4"/>
      <c r="E9" s="4"/>
    </row>
  </sheetData>
  <mergeCells count="5">
    <mergeCell ref="B4:E4"/>
    <mergeCell ref="B5:E5"/>
    <mergeCell ref="B6:E6"/>
    <mergeCell ref="B7:E7"/>
    <mergeCell ref="B9:E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48A"/>
    <pageSetUpPr fitToPage="false"/>
  </sheetPr>
  <dimension ref="A1:M5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24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46"/>
    <col collapsed="false" customWidth="true" hidden="false" outlineLevel="0" max="8" min="8" style="0" width="12"/>
    <col collapsed="false" customWidth="true" hidden="false" outlineLevel="0" max="11" min="9" style="0" width="13"/>
    <col collapsed="false" customWidth="true" hidden="false" outlineLevel="0" max="12" min="12" style="0" width="11"/>
    <col collapsed="false" customWidth="true" hidden="false" outlineLevel="0" max="13" min="13" style="0" width="34"/>
  </cols>
  <sheetData>
    <row r="1" customFormat="false" ht="17.35" hidden="false" customHeight="false" outlineLevel="0" collapsed="false">
      <c r="A1" s="1" t="s">
        <v>12</v>
      </c>
    </row>
    <row r="2" customFormat="false" ht="15" hidden="false" customHeight="false" outlineLevel="0" collapsed="false">
      <c r="A2" s="2" t="s">
        <v>13</v>
      </c>
    </row>
    <row r="4" customFormat="false" ht="24" hidden="false" customHeight="true" outlineLevel="0" collapsed="false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8</v>
      </c>
      <c r="L4" s="5" t="s">
        <v>24</v>
      </c>
      <c r="M4" s="5" t="s">
        <v>25</v>
      </c>
    </row>
    <row r="5" customFormat="false" ht="15" hidden="false" customHeight="false" outlineLevel="0" collapsed="false">
      <c r="A5" s="6" t="s">
        <v>26</v>
      </c>
      <c r="B5" s="7" t="str">
        <f aca="false">IF($A5="","",TEXT($A5,"yyyy-mm"))</f>
        <v>2026-07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8" t="n">
        <v>2450</v>
      </c>
      <c r="I5" s="8" t="n">
        <v>1225</v>
      </c>
      <c r="J5" s="8" t="n">
        <f aca="false">IFERROR(H5-I5,"")</f>
        <v>1225</v>
      </c>
      <c r="K5" s="7" t="s">
        <v>32</v>
      </c>
      <c r="L5" s="7" t="s">
        <v>33</v>
      </c>
      <c r="M5" s="7" t="s">
        <v>34</v>
      </c>
    </row>
    <row r="6" customFormat="false" ht="15" hidden="false" customHeight="false" outlineLevel="0" collapsed="false">
      <c r="A6" s="9"/>
      <c r="B6" s="10" t="str">
        <f aca="false">IF($A6="","",TEXT($A6,"yyyy-mm"))</f>
        <v/>
      </c>
      <c r="C6" s="11"/>
      <c r="D6" s="11"/>
      <c r="E6" s="11"/>
      <c r="F6" s="11"/>
      <c r="G6" s="11"/>
      <c r="H6" s="12"/>
      <c r="I6" s="12"/>
      <c r="J6" s="13" t="str">
        <f aca="false">IF(N(H6)+N(I6)=0,"",H6-I6)</f>
        <v/>
      </c>
      <c r="K6" s="11"/>
      <c r="L6" s="11"/>
      <c r="M6" s="11"/>
    </row>
    <row r="7" customFormat="false" ht="15" hidden="false" customHeight="false" outlineLevel="0" collapsed="false">
      <c r="A7" s="9"/>
      <c r="B7" s="10" t="str">
        <f aca="false">IF($A7="","",TEXT($A7,"yyyy-mm"))</f>
        <v/>
      </c>
      <c r="C7" s="11"/>
      <c r="D7" s="11"/>
      <c r="E7" s="11"/>
      <c r="F7" s="11"/>
      <c r="G7" s="11"/>
      <c r="H7" s="12"/>
      <c r="I7" s="12"/>
      <c r="J7" s="13" t="str">
        <f aca="false">IF(N(H7)+N(I7)=0,"",H7-I7)</f>
        <v/>
      </c>
      <c r="K7" s="11"/>
      <c r="L7" s="11"/>
      <c r="M7" s="11"/>
    </row>
    <row r="8" customFormat="false" ht="15" hidden="false" customHeight="false" outlineLevel="0" collapsed="false">
      <c r="A8" s="9"/>
      <c r="B8" s="10" t="str">
        <f aca="false">IF($A8="","",TEXT($A8,"yyyy-mm"))</f>
        <v/>
      </c>
      <c r="C8" s="11"/>
      <c r="D8" s="11"/>
      <c r="E8" s="11"/>
      <c r="F8" s="11"/>
      <c r="G8" s="11"/>
      <c r="H8" s="12"/>
      <c r="I8" s="12"/>
      <c r="J8" s="13" t="str">
        <f aca="false">IF(N(H8)+N(I8)=0,"",H8-I8)</f>
        <v/>
      </c>
      <c r="K8" s="11"/>
      <c r="L8" s="11"/>
      <c r="M8" s="11"/>
    </row>
    <row r="9" customFormat="false" ht="15" hidden="false" customHeight="false" outlineLevel="0" collapsed="false">
      <c r="A9" s="9"/>
      <c r="B9" s="10" t="str">
        <f aca="false">IF($A9="","",TEXT($A9,"yyyy-mm"))</f>
        <v/>
      </c>
      <c r="C9" s="11"/>
      <c r="D9" s="11"/>
      <c r="E9" s="11"/>
      <c r="F9" s="11"/>
      <c r="G9" s="11"/>
      <c r="H9" s="12"/>
      <c r="I9" s="12"/>
      <c r="J9" s="13" t="str">
        <f aca="false">IF(N(H9)+N(I9)=0,"",H9-I9)</f>
        <v/>
      </c>
      <c r="K9" s="11"/>
      <c r="L9" s="11"/>
      <c r="M9" s="11"/>
    </row>
    <row r="10" customFormat="false" ht="15" hidden="false" customHeight="false" outlineLevel="0" collapsed="false">
      <c r="A10" s="9"/>
      <c r="B10" s="10" t="str">
        <f aca="false">IF($A10="","",TEXT($A10,"yyyy-mm"))</f>
        <v/>
      </c>
      <c r="C10" s="11"/>
      <c r="D10" s="11"/>
      <c r="E10" s="11"/>
      <c r="F10" s="11"/>
      <c r="G10" s="11"/>
      <c r="H10" s="12"/>
      <c r="I10" s="12"/>
      <c r="J10" s="13" t="str">
        <f aca="false">IF(N(H10)+N(I10)=0,"",H10-I10)</f>
        <v/>
      </c>
      <c r="K10" s="11"/>
      <c r="L10" s="11"/>
      <c r="M10" s="11"/>
    </row>
    <row r="11" customFormat="false" ht="15" hidden="false" customHeight="false" outlineLevel="0" collapsed="false">
      <c r="A11" s="9"/>
      <c r="B11" s="10" t="str">
        <f aca="false">IF($A11="","",TEXT($A11,"yyyy-mm"))</f>
        <v/>
      </c>
      <c r="C11" s="11"/>
      <c r="D11" s="11"/>
      <c r="E11" s="11"/>
      <c r="F11" s="11"/>
      <c r="G11" s="11"/>
      <c r="H11" s="12"/>
      <c r="I11" s="12"/>
      <c r="J11" s="13" t="str">
        <f aca="false">IF(N(H11)+N(I11)=0,"",H11-I11)</f>
        <v/>
      </c>
      <c r="K11" s="11"/>
      <c r="L11" s="11"/>
      <c r="M11" s="11"/>
    </row>
    <row r="12" customFormat="false" ht="15" hidden="false" customHeight="false" outlineLevel="0" collapsed="false">
      <c r="A12" s="9"/>
      <c r="B12" s="10" t="str">
        <f aca="false">IF($A12="","",TEXT($A12,"yyyy-mm"))</f>
        <v/>
      </c>
      <c r="C12" s="11"/>
      <c r="D12" s="11"/>
      <c r="E12" s="11"/>
      <c r="F12" s="11"/>
      <c r="G12" s="11"/>
      <c r="H12" s="12"/>
      <c r="I12" s="12"/>
      <c r="J12" s="13" t="str">
        <f aca="false">IF(N(H12)+N(I12)=0,"",H12-I12)</f>
        <v/>
      </c>
      <c r="K12" s="11"/>
      <c r="L12" s="11"/>
      <c r="M12" s="11"/>
    </row>
    <row r="13" customFormat="false" ht="15" hidden="false" customHeight="false" outlineLevel="0" collapsed="false">
      <c r="A13" s="9"/>
      <c r="B13" s="10" t="str">
        <f aca="false">IF($A13="","",TEXT($A13,"yyyy-mm"))</f>
        <v/>
      </c>
      <c r="C13" s="11"/>
      <c r="D13" s="11"/>
      <c r="E13" s="11"/>
      <c r="F13" s="11"/>
      <c r="G13" s="11"/>
      <c r="H13" s="12"/>
      <c r="I13" s="12"/>
      <c r="J13" s="13" t="str">
        <f aca="false">IF(N(H13)+N(I13)=0,"",H13-I13)</f>
        <v/>
      </c>
      <c r="K13" s="11"/>
      <c r="L13" s="11"/>
      <c r="M13" s="11"/>
    </row>
    <row r="14" customFormat="false" ht="15" hidden="false" customHeight="false" outlineLevel="0" collapsed="false">
      <c r="A14" s="9"/>
      <c r="B14" s="10" t="str">
        <f aca="false">IF($A14="","",TEXT($A14,"yyyy-mm"))</f>
        <v/>
      </c>
      <c r="C14" s="11"/>
      <c r="D14" s="11"/>
      <c r="E14" s="11"/>
      <c r="F14" s="11"/>
      <c r="G14" s="11"/>
      <c r="H14" s="12"/>
      <c r="I14" s="12"/>
      <c r="J14" s="13" t="str">
        <f aca="false">IF(N(H14)+N(I14)=0,"",H14-I14)</f>
        <v/>
      </c>
      <c r="K14" s="11"/>
      <c r="L14" s="11"/>
      <c r="M14" s="11"/>
    </row>
    <row r="15" customFormat="false" ht="15" hidden="false" customHeight="false" outlineLevel="0" collapsed="false">
      <c r="A15" s="9"/>
      <c r="B15" s="10" t="str">
        <f aca="false">IF($A15="","",TEXT($A15,"yyyy-mm"))</f>
        <v/>
      </c>
      <c r="C15" s="11"/>
      <c r="D15" s="11"/>
      <c r="E15" s="11"/>
      <c r="F15" s="11"/>
      <c r="G15" s="11"/>
      <c r="H15" s="12"/>
      <c r="I15" s="12"/>
      <c r="J15" s="13" t="str">
        <f aca="false">IF(N(H15)+N(I15)=0,"",H15-I15)</f>
        <v/>
      </c>
      <c r="K15" s="11"/>
      <c r="L15" s="11"/>
      <c r="M15" s="11"/>
    </row>
    <row r="16" customFormat="false" ht="15" hidden="false" customHeight="false" outlineLevel="0" collapsed="false">
      <c r="A16" s="9"/>
      <c r="B16" s="10" t="str">
        <f aca="false">IF($A16="","",TEXT($A16,"yyyy-mm"))</f>
        <v/>
      </c>
      <c r="C16" s="11"/>
      <c r="D16" s="11"/>
      <c r="E16" s="11"/>
      <c r="F16" s="11"/>
      <c r="G16" s="11"/>
      <c r="H16" s="12"/>
      <c r="I16" s="12"/>
      <c r="J16" s="13" t="str">
        <f aca="false">IF(N(H16)+N(I16)=0,"",H16-I16)</f>
        <v/>
      </c>
      <c r="K16" s="11"/>
      <c r="L16" s="11"/>
      <c r="M16" s="11"/>
    </row>
    <row r="17" customFormat="false" ht="15" hidden="false" customHeight="false" outlineLevel="0" collapsed="false">
      <c r="A17" s="9"/>
      <c r="B17" s="10" t="str">
        <f aca="false">IF($A17="","",TEXT($A17,"yyyy-mm"))</f>
        <v/>
      </c>
      <c r="C17" s="11"/>
      <c r="D17" s="11"/>
      <c r="E17" s="11"/>
      <c r="F17" s="11"/>
      <c r="G17" s="11"/>
      <c r="H17" s="12"/>
      <c r="I17" s="12"/>
      <c r="J17" s="13" t="str">
        <f aca="false">IF(N(H17)+N(I17)=0,"",H17-I17)</f>
        <v/>
      </c>
      <c r="K17" s="11"/>
      <c r="L17" s="11"/>
      <c r="M17" s="11"/>
    </row>
    <row r="18" customFormat="false" ht="15" hidden="false" customHeight="false" outlineLevel="0" collapsed="false">
      <c r="A18" s="9"/>
      <c r="B18" s="10" t="str">
        <f aca="false">IF($A18="","",TEXT($A18,"yyyy-mm"))</f>
        <v/>
      </c>
      <c r="C18" s="11"/>
      <c r="D18" s="11"/>
      <c r="E18" s="11"/>
      <c r="F18" s="11"/>
      <c r="G18" s="11"/>
      <c r="H18" s="12"/>
      <c r="I18" s="12"/>
      <c r="J18" s="13" t="str">
        <f aca="false">IF(N(H18)+N(I18)=0,"",H18-I18)</f>
        <v/>
      </c>
      <c r="K18" s="11"/>
      <c r="L18" s="11"/>
      <c r="M18" s="11"/>
    </row>
    <row r="19" customFormat="false" ht="15" hidden="false" customHeight="false" outlineLevel="0" collapsed="false">
      <c r="A19" s="9"/>
      <c r="B19" s="10" t="str">
        <f aca="false">IF($A19="","",TEXT($A19,"yyyy-mm"))</f>
        <v/>
      </c>
      <c r="C19" s="11"/>
      <c r="D19" s="11"/>
      <c r="E19" s="11"/>
      <c r="F19" s="11"/>
      <c r="G19" s="11"/>
      <c r="H19" s="12"/>
      <c r="I19" s="12"/>
      <c r="J19" s="13" t="str">
        <f aca="false">IF(N(H19)+N(I19)=0,"",H19-I19)</f>
        <v/>
      </c>
      <c r="K19" s="11"/>
      <c r="L19" s="11"/>
      <c r="M19" s="11"/>
    </row>
    <row r="20" customFormat="false" ht="15" hidden="false" customHeight="false" outlineLevel="0" collapsed="false">
      <c r="A20" s="9"/>
      <c r="B20" s="10" t="str">
        <f aca="false">IF($A20="","",TEXT($A20,"yyyy-mm"))</f>
        <v/>
      </c>
      <c r="C20" s="11"/>
      <c r="D20" s="11"/>
      <c r="E20" s="11"/>
      <c r="F20" s="11"/>
      <c r="G20" s="11"/>
      <c r="H20" s="12"/>
      <c r="I20" s="12"/>
      <c r="J20" s="13" t="str">
        <f aca="false">IF(N(H20)+N(I20)=0,"",H20-I20)</f>
        <v/>
      </c>
      <c r="K20" s="11"/>
      <c r="L20" s="11"/>
      <c r="M20" s="11"/>
    </row>
    <row r="21" customFormat="false" ht="15" hidden="false" customHeight="false" outlineLevel="0" collapsed="false">
      <c r="A21" s="9"/>
      <c r="B21" s="10" t="str">
        <f aca="false">IF($A21="","",TEXT($A21,"yyyy-mm"))</f>
        <v/>
      </c>
      <c r="C21" s="11"/>
      <c r="D21" s="11"/>
      <c r="E21" s="11"/>
      <c r="F21" s="11"/>
      <c r="G21" s="11"/>
      <c r="H21" s="12"/>
      <c r="I21" s="12"/>
      <c r="J21" s="13" t="str">
        <f aca="false">IF(N(H21)+N(I21)=0,"",H21-I21)</f>
        <v/>
      </c>
      <c r="K21" s="11"/>
      <c r="L21" s="11"/>
      <c r="M21" s="11"/>
    </row>
    <row r="22" customFormat="false" ht="15" hidden="false" customHeight="false" outlineLevel="0" collapsed="false">
      <c r="A22" s="9"/>
      <c r="B22" s="10" t="str">
        <f aca="false">IF($A22="","",TEXT($A22,"yyyy-mm"))</f>
        <v/>
      </c>
      <c r="C22" s="11"/>
      <c r="D22" s="11"/>
      <c r="E22" s="11"/>
      <c r="F22" s="11"/>
      <c r="G22" s="11"/>
      <c r="H22" s="12"/>
      <c r="I22" s="12"/>
      <c r="J22" s="13" t="str">
        <f aca="false">IF(N(H22)+N(I22)=0,"",H22-I22)</f>
        <v/>
      </c>
      <c r="K22" s="11"/>
      <c r="L22" s="11"/>
      <c r="M22" s="11"/>
    </row>
    <row r="23" customFormat="false" ht="15" hidden="false" customHeight="false" outlineLevel="0" collapsed="false">
      <c r="A23" s="9"/>
      <c r="B23" s="10" t="str">
        <f aca="false">IF($A23="","",TEXT($A23,"yyyy-mm"))</f>
        <v/>
      </c>
      <c r="C23" s="11"/>
      <c r="D23" s="11"/>
      <c r="E23" s="11"/>
      <c r="F23" s="11"/>
      <c r="G23" s="11"/>
      <c r="H23" s="12"/>
      <c r="I23" s="12"/>
      <c r="J23" s="13" t="str">
        <f aca="false">IF(N(H23)+N(I23)=0,"",H23-I23)</f>
        <v/>
      </c>
      <c r="K23" s="11"/>
      <c r="L23" s="11"/>
      <c r="M23" s="11"/>
    </row>
    <row r="24" customFormat="false" ht="15" hidden="false" customHeight="false" outlineLevel="0" collapsed="false">
      <c r="A24" s="9"/>
      <c r="B24" s="10" t="str">
        <f aca="false">IF($A24="","",TEXT($A24,"yyyy-mm"))</f>
        <v/>
      </c>
      <c r="C24" s="11"/>
      <c r="D24" s="11"/>
      <c r="E24" s="11"/>
      <c r="F24" s="11"/>
      <c r="G24" s="11"/>
      <c r="H24" s="12"/>
      <c r="I24" s="12"/>
      <c r="J24" s="13" t="str">
        <f aca="false">IF(N(H24)+N(I24)=0,"",H24-I24)</f>
        <v/>
      </c>
      <c r="K24" s="11"/>
      <c r="L24" s="11"/>
      <c r="M24" s="11"/>
    </row>
    <row r="25" customFormat="false" ht="15" hidden="false" customHeight="false" outlineLevel="0" collapsed="false">
      <c r="A25" s="9"/>
      <c r="B25" s="10" t="str">
        <f aca="false">IF($A25="","",TEXT($A25,"yyyy-mm"))</f>
        <v/>
      </c>
      <c r="C25" s="11"/>
      <c r="D25" s="11"/>
      <c r="E25" s="11"/>
      <c r="F25" s="11"/>
      <c r="G25" s="11"/>
      <c r="H25" s="12"/>
      <c r="I25" s="12"/>
      <c r="J25" s="13" t="str">
        <f aca="false">IF(N(H25)+N(I25)=0,"",H25-I25)</f>
        <v/>
      </c>
      <c r="K25" s="11"/>
      <c r="L25" s="11"/>
      <c r="M25" s="11"/>
    </row>
    <row r="26" customFormat="false" ht="15" hidden="false" customHeight="false" outlineLevel="0" collapsed="false">
      <c r="A26" s="9"/>
      <c r="B26" s="10" t="str">
        <f aca="false">IF($A26="","",TEXT($A26,"yyyy-mm"))</f>
        <v/>
      </c>
      <c r="C26" s="11"/>
      <c r="D26" s="11"/>
      <c r="E26" s="11"/>
      <c r="F26" s="11"/>
      <c r="G26" s="11"/>
      <c r="H26" s="12"/>
      <c r="I26" s="12"/>
      <c r="J26" s="13" t="str">
        <f aca="false">IF(N(H26)+N(I26)=0,"",H26-I26)</f>
        <v/>
      </c>
      <c r="K26" s="11"/>
      <c r="L26" s="11"/>
      <c r="M26" s="11"/>
    </row>
    <row r="27" customFormat="false" ht="15" hidden="false" customHeight="false" outlineLevel="0" collapsed="false">
      <c r="A27" s="9"/>
      <c r="B27" s="10" t="str">
        <f aca="false">IF($A27="","",TEXT($A27,"yyyy-mm"))</f>
        <v/>
      </c>
      <c r="C27" s="11"/>
      <c r="D27" s="11"/>
      <c r="E27" s="11"/>
      <c r="F27" s="11"/>
      <c r="G27" s="11"/>
      <c r="H27" s="12"/>
      <c r="I27" s="12"/>
      <c r="J27" s="13" t="str">
        <f aca="false">IF(N(H27)+N(I27)=0,"",H27-I27)</f>
        <v/>
      </c>
      <c r="K27" s="11"/>
      <c r="L27" s="11"/>
      <c r="M27" s="11"/>
    </row>
    <row r="28" customFormat="false" ht="15" hidden="false" customHeight="false" outlineLevel="0" collapsed="false">
      <c r="A28" s="9"/>
      <c r="B28" s="10" t="str">
        <f aca="false">IF($A28="","",TEXT($A28,"yyyy-mm"))</f>
        <v/>
      </c>
      <c r="C28" s="11"/>
      <c r="D28" s="11"/>
      <c r="E28" s="11"/>
      <c r="F28" s="11"/>
      <c r="G28" s="11"/>
      <c r="H28" s="12"/>
      <c r="I28" s="12"/>
      <c r="J28" s="13" t="str">
        <f aca="false">IF(N(H28)+N(I28)=0,"",H28-I28)</f>
        <v/>
      </c>
      <c r="K28" s="11"/>
      <c r="L28" s="11"/>
      <c r="M28" s="11"/>
    </row>
    <row r="29" customFormat="false" ht="15" hidden="false" customHeight="false" outlineLevel="0" collapsed="false">
      <c r="A29" s="9"/>
      <c r="B29" s="10" t="str">
        <f aca="false">IF($A29="","",TEXT($A29,"yyyy-mm"))</f>
        <v/>
      </c>
      <c r="C29" s="11"/>
      <c r="D29" s="11"/>
      <c r="E29" s="11"/>
      <c r="F29" s="11"/>
      <c r="G29" s="11"/>
      <c r="H29" s="12"/>
      <c r="I29" s="12"/>
      <c r="J29" s="13" t="str">
        <f aca="false">IF(N(H29)+N(I29)=0,"",H29-I29)</f>
        <v/>
      </c>
      <c r="K29" s="11"/>
      <c r="L29" s="11"/>
      <c r="M29" s="11"/>
    </row>
    <row r="30" customFormat="false" ht="15" hidden="false" customHeight="false" outlineLevel="0" collapsed="false">
      <c r="A30" s="9"/>
      <c r="B30" s="10" t="str">
        <f aca="false">IF($A30="","",TEXT($A30,"yyyy-mm"))</f>
        <v/>
      </c>
      <c r="C30" s="11"/>
      <c r="D30" s="11"/>
      <c r="E30" s="11"/>
      <c r="F30" s="11"/>
      <c r="G30" s="11"/>
      <c r="H30" s="12"/>
      <c r="I30" s="12"/>
      <c r="J30" s="13" t="str">
        <f aca="false">IF(N(H30)+N(I30)=0,"",H30-I30)</f>
        <v/>
      </c>
      <c r="K30" s="11"/>
      <c r="L30" s="11"/>
      <c r="M30" s="11"/>
    </row>
    <row r="31" customFormat="false" ht="15" hidden="false" customHeight="false" outlineLevel="0" collapsed="false">
      <c r="A31" s="9"/>
      <c r="B31" s="10" t="str">
        <f aca="false">IF($A31="","",TEXT($A31,"yyyy-mm"))</f>
        <v/>
      </c>
      <c r="C31" s="11"/>
      <c r="D31" s="11"/>
      <c r="E31" s="11"/>
      <c r="F31" s="11"/>
      <c r="G31" s="11"/>
      <c r="H31" s="12"/>
      <c r="I31" s="12"/>
      <c r="J31" s="13" t="str">
        <f aca="false">IF(N(H31)+N(I31)=0,"",H31-I31)</f>
        <v/>
      </c>
      <c r="K31" s="11"/>
      <c r="L31" s="11"/>
      <c r="M31" s="11"/>
    </row>
    <row r="32" customFormat="false" ht="15" hidden="false" customHeight="false" outlineLevel="0" collapsed="false">
      <c r="A32" s="9"/>
      <c r="B32" s="10" t="str">
        <f aca="false">IF($A32="","",TEXT($A32,"yyyy-mm"))</f>
        <v/>
      </c>
      <c r="C32" s="11"/>
      <c r="D32" s="11"/>
      <c r="E32" s="11"/>
      <c r="F32" s="11"/>
      <c r="G32" s="11"/>
      <c r="H32" s="12"/>
      <c r="I32" s="12"/>
      <c r="J32" s="13" t="str">
        <f aca="false">IF(N(H32)+N(I32)=0,"",H32-I32)</f>
        <v/>
      </c>
      <c r="K32" s="11"/>
      <c r="L32" s="11"/>
      <c r="M32" s="11"/>
    </row>
    <row r="33" customFormat="false" ht="15" hidden="false" customHeight="false" outlineLevel="0" collapsed="false">
      <c r="A33" s="9"/>
      <c r="B33" s="10" t="str">
        <f aca="false">IF($A33="","",TEXT($A33,"yyyy-mm"))</f>
        <v/>
      </c>
      <c r="C33" s="11"/>
      <c r="D33" s="11"/>
      <c r="E33" s="11"/>
      <c r="F33" s="11"/>
      <c r="G33" s="11"/>
      <c r="H33" s="12"/>
      <c r="I33" s="12"/>
      <c r="J33" s="13" t="str">
        <f aca="false">IF(N(H33)+N(I33)=0,"",H33-I33)</f>
        <v/>
      </c>
      <c r="K33" s="11"/>
      <c r="L33" s="11"/>
      <c r="M33" s="11"/>
    </row>
    <row r="34" customFormat="false" ht="15" hidden="false" customHeight="false" outlineLevel="0" collapsed="false">
      <c r="A34" s="9"/>
      <c r="B34" s="10" t="str">
        <f aca="false">IF($A34="","",TEXT($A34,"yyyy-mm"))</f>
        <v/>
      </c>
      <c r="C34" s="11"/>
      <c r="D34" s="11"/>
      <c r="E34" s="11"/>
      <c r="F34" s="11"/>
      <c r="G34" s="11"/>
      <c r="H34" s="12"/>
      <c r="I34" s="12"/>
      <c r="J34" s="13" t="str">
        <f aca="false">IF(N(H34)+N(I34)=0,"",H34-I34)</f>
        <v/>
      </c>
      <c r="K34" s="11"/>
      <c r="L34" s="11"/>
      <c r="M34" s="11"/>
    </row>
    <row r="35" customFormat="false" ht="15" hidden="false" customHeight="false" outlineLevel="0" collapsed="false">
      <c r="A35" s="9"/>
      <c r="B35" s="10" t="str">
        <f aca="false">IF($A35="","",TEXT($A35,"yyyy-mm"))</f>
        <v/>
      </c>
      <c r="C35" s="11"/>
      <c r="D35" s="11"/>
      <c r="E35" s="11"/>
      <c r="F35" s="11"/>
      <c r="G35" s="11"/>
      <c r="H35" s="12"/>
      <c r="I35" s="12"/>
      <c r="J35" s="13" t="str">
        <f aca="false">IF(N(H35)+N(I35)=0,"",H35-I35)</f>
        <v/>
      </c>
      <c r="K35" s="11"/>
      <c r="L35" s="11"/>
      <c r="M35" s="11"/>
    </row>
    <row r="36" customFormat="false" ht="15" hidden="false" customHeight="false" outlineLevel="0" collapsed="false">
      <c r="A36" s="9"/>
      <c r="B36" s="10" t="str">
        <f aca="false">IF($A36="","",TEXT($A36,"yyyy-mm"))</f>
        <v/>
      </c>
      <c r="C36" s="11"/>
      <c r="D36" s="11"/>
      <c r="E36" s="11"/>
      <c r="F36" s="11"/>
      <c r="G36" s="11"/>
      <c r="H36" s="12"/>
      <c r="I36" s="12"/>
      <c r="J36" s="13" t="str">
        <f aca="false">IF(N(H36)+N(I36)=0,"",H36-I36)</f>
        <v/>
      </c>
      <c r="K36" s="11"/>
      <c r="L36" s="11"/>
      <c r="M36" s="11"/>
    </row>
    <row r="37" customFormat="false" ht="15" hidden="false" customHeight="false" outlineLevel="0" collapsed="false">
      <c r="A37" s="9"/>
      <c r="B37" s="10" t="str">
        <f aca="false">IF($A37="","",TEXT($A37,"yyyy-mm"))</f>
        <v/>
      </c>
      <c r="C37" s="11"/>
      <c r="D37" s="11"/>
      <c r="E37" s="11"/>
      <c r="F37" s="11"/>
      <c r="G37" s="11"/>
      <c r="H37" s="12"/>
      <c r="I37" s="12"/>
      <c r="J37" s="13" t="str">
        <f aca="false">IF(N(H37)+N(I37)=0,"",H37-I37)</f>
        <v/>
      </c>
      <c r="K37" s="11"/>
      <c r="L37" s="11"/>
      <c r="M37" s="11"/>
    </row>
    <row r="38" customFormat="false" ht="15" hidden="false" customHeight="false" outlineLevel="0" collapsed="false">
      <c r="A38" s="9"/>
      <c r="B38" s="10" t="str">
        <f aca="false">IF($A38="","",TEXT($A38,"yyyy-mm"))</f>
        <v/>
      </c>
      <c r="C38" s="11"/>
      <c r="D38" s="11"/>
      <c r="E38" s="11"/>
      <c r="F38" s="11"/>
      <c r="G38" s="11"/>
      <c r="H38" s="12"/>
      <c r="I38" s="12"/>
      <c r="J38" s="13" t="str">
        <f aca="false">IF(N(H38)+N(I38)=0,"",H38-I38)</f>
        <v/>
      </c>
      <c r="K38" s="11"/>
      <c r="L38" s="11"/>
      <c r="M38" s="11"/>
    </row>
    <row r="39" customFormat="false" ht="15" hidden="false" customHeight="false" outlineLevel="0" collapsed="false">
      <c r="A39" s="9"/>
      <c r="B39" s="10" t="str">
        <f aca="false">IF($A39="","",TEXT($A39,"yyyy-mm"))</f>
        <v/>
      </c>
      <c r="C39" s="11"/>
      <c r="D39" s="11"/>
      <c r="E39" s="11"/>
      <c r="F39" s="11"/>
      <c r="G39" s="11"/>
      <c r="H39" s="12"/>
      <c r="I39" s="12"/>
      <c r="J39" s="13" t="str">
        <f aca="false">IF(N(H39)+N(I39)=0,"",H39-I39)</f>
        <v/>
      </c>
      <c r="K39" s="11"/>
      <c r="L39" s="11"/>
      <c r="M39" s="11"/>
    </row>
    <row r="40" customFormat="false" ht="15" hidden="false" customHeight="false" outlineLevel="0" collapsed="false">
      <c r="A40" s="9"/>
      <c r="B40" s="10" t="str">
        <f aca="false">IF($A40="","",TEXT($A40,"yyyy-mm"))</f>
        <v/>
      </c>
      <c r="C40" s="11"/>
      <c r="D40" s="11"/>
      <c r="E40" s="11"/>
      <c r="F40" s="11"/>
      <c r="G40" s="11"/>
      <c r="H40" s="12"/>
      <c r="I40" s="12"/>
      <c r="J40" s="13" t="str">
        <f aca="false">IF(N(H40)+N(I40)=0,"",H40-I40)</f>
        <v/>
      </c>
      <c r="K40" s="11"/>
      <c r="L40" s="11"/>
      <c r="M40" s="11"/>
    </row>
    <row r="41" customFormat="false" ht="15" hidden="false" customHeight="false" outlineLevel="0" collapsed="false">
      <c r="A41" s="9"/>
      <c r="B41" s="10" t="str">
        <f aca="false">IF($A41="","",TEXT($A41,"yyyy-mm"))</f>
        <v/>
      </c>
      <c r="C41" s="11"/>
      <c r="D41" s="11"/>
      <c r="E41" s="11"/>
      <c r="F41" s="11"/>
      <c r="G41" s="11"/>
      <c r="H41" s="12"/>
      <c r="I41" s="12"/>
      <c r="J41" s="13" t="str">
        <f aca="false">IF(N(H41)+N(I41)=0,"",H41-I41)</f>
        <v/>
      </c>
      <c r="K41" s="11"/>
      <c r="L41" s="11"/>
      <c r="M41" s="11"/>
    </row>
    <row r="42" customFormat="false" ht="15" hidden="false" customHeight="false" outlineLevel="0" collapsed="false">
      <c r="A42" s="9"/>
      <c r="B42" s="10" t="str">
        <f aca="false">IF($A42="","",TEXT($A42,"yyyy-mm"))</f>
        <v/>
      </c>
      <c r="C42" s="11"/>
      <c r="D42" s="11"/>
      <c r="E42" s="11"/>
      <c r="F42" s="11"/>
      <c r="G42" s="11"/>
      <c r="H42" s="12"/>
      <c r="I42" s="12"/>
      <c r="J42" s="13" t="str">
        <f aca="false">IF(N(H42)+N(I42)=0,"",H42-I42)</f>
        <v/>
      </c>
      <c r="K42" s="11"/>
      <c r="L42" s="11"/>
      <c r="M42" s="11"/>
    </row>
    <row r="43" customFormat="false" ht="15" hidden="false" customHeight="false" outlineLevel="0" collapsed="false">
      <c r="A43" s="9"/>
      <c r="B43" s="10" t="str">
        <f aca="false">IF($A43="","",TEXT($A43,"yyyy-mm"))</f>
        <v/>
      </c>
      <c r="C43" s="11"/>
      <c r="D43" s="11"/>
      <c r="E43" s="11"/>
      <c r="F43" s="11"/>
      <c r="G43" s="11"/>
      <c r="H43" s="12"/>
      <c r="I43" s="12"/>
      <c r="J43" s="13" t="str">
        <f aca="false">IF(N(H43)+N(I43)=0,"",H43-I43)</f>
        <v/>
      </c>
      <c r="K43" s="11"/>
      <c r="L43" s="11"/>
      <c r="M43" s="11"/>
    </row>
    <row r="44" customFormat="false" ht="15" hidden="false" customHeight="false" outlineLevel="0" collapsed="false">
      <c r="A44" s="9"/>
      <c r="B44" s="10" t="str">
        <f aca="false">IF($A44="","",TEXT($A44,"yyyy-mm"))</f>
        <v/>
      </c>
      <c r="C44" s="11"/>
      <c r="D44" s="11"/>
      <c r="E44" s="11"/>
      <c r="F44" s="11"/>
      <c r="G44" s="11"/>
      <c r="H44" s="12"/>
      <c r="I44" s="12"/>
      <c r="J44" s="13" t="str">
        <f aca="false">IF(N(H44)+N(I44)=0,"",H44-I44)</f>
        <v/>
      </c>
      <c r="K44" s="11"/>
      <c r="L44" s="11"/>
      <c r="M44" s="11"/>
    </row>
    <row r="45" customFormat="false" ht="15" hidden="false" customHeight="false" outlineLevel="0" collapsed="false">
      <c r="A45" s="9"/>
      <c r="B45" s="10" t="str">
        <f aca="false">IF($A45="","",TEXT($A45,"yyyy-mm"))</f>
        <v/>
      </c>
      <c r="C45" s="11"/>
      <c r="D45" s="11"/>
      <c r="E45" s="11"/>
      <c r="F45" s="11"/>
      <c r="G45" s="11"/>
      <c r="H45" s="12"/>
      <c r="I45" s="12"/>
      <c r="J45" s="13" t="str">
        <f aca="false">IF(N(H45)+N(I45)=0,"",H45-I45)</f>
        <v/>
      </c>
      <c r="K45" s="11"/>
      <c r="L45" s="11"/>
      <c r="M45" s="11"/>
    </row>
    <row r="46" customFormat="false" ht="15" hidden="false" customHeight="false" outlineLevel="0" collapsed="false">
      <c r="A46" s="9"/>
      <c r="B46" s="10" t="str">
        <f aca="false">IF($A46="","",TEXT($A46,"yyyy-mm"))</f>
        <v/>
      </c>
      <c r="C46" s="11"/>
      <c r="D46" s="11"/>
      <c r="E46" s="11"/>
      <c r="F46" s="11"/>
      <c r="G46" s="11"/>
      <c r="H46" s="12"/>
      <c r="I46" s="12"/>
      <c r="J46" s="13" t="str">
        <f aca="false">IF(N(H46)+N(I46)=0,"",H46-I46)</f>
        <v/>
      </c>
      <c r="K46" s="11"/>
      <c r="L46" s="11"/>
      <c r="M46" s="11"/>
    </row>
    <row r="47" customFormat="false" ht="15" hidden="false" customHeight="false" outlineLevel="0" collapsed="false">
      <c r="A47" s="9"/>
      <c r="B47" s="10" t="str">
        <f aca="false">IF($A47="","",TEXT($A47,"yyyy-mm"))</f>
        <v/>
      </c>
      <c r="C47" s="11"/>
      <c r="D47" s="11"/>
      <c r="E47" s="11"/>
      <c r="F47" s="11"/>
      <c r="G47" s="11"/>
      <c r="H47" s="12"/>
      <c r="I47" s="12"/>
      <c r="J47" s="13" t="str">
        <f aca="false">IF(N(H47)+N(I47)=0,"",H47-I47)</f>
        <v/>
      </c>
      <c r="K47" s="11"/>
      <c r="L47" s="11"/>
      <c r="M47" s="11"/>
    </row>
    <row r="48" customFormat="false" ht="15" hidden="false" customHeight="false" outlineLevel="0" collapsed="false">
      <c r="A48" s="9"/>
      <c r="B48" s="10" t="str">
        <f aca="false">IF($A48="","",TEXT($A48,"yyyy-mm"))</f>
        <v/>
      </c>
      <c r="C48" s="11"/>
      <c r="D48" s="11"/>
      <c r="E48" s="11"/>
      <c r="F48" s="11"/>
      <c r="G48" s="11"/>
      <c r="H48" s="12"/>
      <c r="I48" s="12"/>
      <c r="J48" s="13" t="str">
        <f aca="false">IF(N(H48)+N(I48)=0,"",H48-I48)</f>
        <v/>
      </c>
      <c r="K48" s="11"/>
      <c r="L48" s="11"/>
      <c r="M48" s="11"/>
    </row>
    <row r="49" customFormat="false" ht="15" hidden="false" customHeight="false" outlineLevel="0" collapsed="false">
      <c r="A49" s="9"/>
      <c r="B49" s="10" t="str">
        <f aca="false">IF($A49="","",TEXT($A49,"yyyy-mm"))</f>
        <v/>
      </c>
      <c r="C49" s="11"/>
      <c r="D49" s="11"/>
      <c r="E49" s="11"/>
      <c r="F49" s="11"/>
      <c r="G49" s="11"/>
      <c r="H49" s="12"/>
      <c r="I49" s="12"/>
      <c r="J49" s="13" t="str">
        <f aca="false">IF(N(H49)+N(I49)=0,"",H49-I49)</f>
        <v/>
      </c>
      <c r="K49" s="11"/>
      <c r="L49" s="11"/>
      <c r="M49" s="11"/>
    </row>
    <row r="50" customFormat="false" ht="15" hidden="false" customHeight="false" outlineLevel="0" collapsed="false">
      <c r="A50" s="9"/>
      <c r="B50" s="10" t="str">
        <f aca="false">IF($A50="","",TEXT($A50,"yyyy-mm"))</f>
        <v/>
      </c>
      <c r="C50" s="11"/>
      <c r="D50" s="11"/>
      <c r="E50" s="11"/>
      <c r="F50" s="11"/>
      <c r="G50" s="11"/>
      <c r="H50" s="12"/>
      <c r="I50" s="12"/>
      <c r="J50" s="13" t="str">
        <f aca="false">IF(N(H50)+N(I50)=0,"",H50-I50)</f>
        <v/>
      </c>
      <c r="K50" s="11"/>
      <c r="L50" s="11"/>
      <c r="M50" s="11"/>
    </row>
    <row r="51" customFormat="false" ht="15" hidden="false" customHeight="false" outlineLevel="0" collapsed="false">
      <c r="A51" s="9"/>
      <c r="B51" s="10" t="str">
        <f aca="false">IF($A51="","",TEXT($A51,"yyyy-mm"))</f>
        <v/>
      </c>
      <c r="C51" s="11"/>
      <c r="D51" s="11"/>
      <c r="E51" s="11"/>
      <c r="F51" s="11"/>
      <c r="G51" s="11"/>
      <c r="H51" s="12"/>
      <c r="I51" s="12"/>
      <c r="J51" s="13" t="str">
        <f aca="false">IF(N(H51)+N(I51)=0,"",H51-I51)</f>
        <v/>
      </c>
      <c r="K51" s="11"/>
      <c r="L51" s="11"/>
      <c r="M51" s="11"/>
    </row>
    <row r="52" customFormat="false" ht="15" hidden="false" customHeight="false" outlineLevel="0" collapsed="false">
      <c r="A52" s="9"/>
      <c r="B52" s="10" t="str">
        <f aca="false">IF($A52="","",TEXT($A52,"yyyy-mm"))</f>
        <v/>
      </c>
      <c r="C52" s="11"/>
      <c r="D52" s="11"/>
      <c r="E52" s="11"/>
      <c r="F52" s="11"/>
      <c r="G52" s="11"/>
      <c r="H52" s="12"/>
      <c r="I52" s="12"/>
      <c r="J52" s="13" t="str">
        <f aca="false">IF(N(H52)+N(I52)=0,"",H52-I52)</f>
        <v/>
      </c>
      <c r="K52" s="11"/>
      <c r="L52" s="11"/>
      <c r="M52" s="11"/>
    </row>
    <row r="53" customFormat="false" ht="15" hidden="false" customHeight="false" outlineLevel="0" collapsed="false">
      <c r="A53" s="9"/>
      <c r="B53" s="10" t="str">
        <f aca="false">IF($A53="","",TEXT($A53,"yyyy-mm"))</f>
        <v/>
      </c>
      <c r="C53" s="11"/>
      <c r="D53" s="11"/>
      <c r="E53" s="11"/>
      <c r="F53" s="11"/>
      <c r="G53" s="11"/>
      <c r="H53" s="12"/>
      <c r="I53" s="12"/>
      <c r="J53" s="13" t="str">
        <f aca="false">IF(N(H53)+N(I53)=0,"",H53-I53)</f>
        <v/>
      </c>
      <c r="K53" s="11"/>
      <c r="L53" s="11"/>
      <c r="M53" s="11"/>
    </row>
    <row r="54" customFormat="false" ht="15" hidden="false" customHeight="false" outlineLevel="0" collapsed="false">
      <c r="A54" s="9"/>
      <c r="B54" s="10" t="str">
        <f aca="false">IF($A54="","",TEXT($A54,"yyyy-mm"))</f>
        <v/>
      </c>
      <c r="C54" s="11"/>
      <c r="D54" s="11"/>
      <c r="E54" s="11"/>
      <c r="F54" s="11"/>
      <c r="G54" s="11"/>
      <c r="H54" s="12"/>
      <c r="I54" s="12"/>
      <c r="J54" s="13" t="str">
        <f aca="false">IF(N(H54)+N(I54)=0,"",H54-I54)</f>
        <v/>
      </c>
      <c r="K54" s="11"/>
      <c r="L54" s="11"/>
      <c r="M54" s="11"/>
    </row>
    <row r="55" customFormat="false" ht="15" hidden="false" customHeight="false" outlineLevel="0" collapsed="false">
      <c r="A55" s="9"/>
      <c r="B55" s="10" t="str">
        <f aca="false">IF($A55="","",TEXT($A55,"yyyy-mm"))</f>
        <v/>
      </c>
      <c r="C55" s="11"/>
      <c r="D55" s="11"/>
      <c r="E55" s="11"/>
      <c r="F55" s="11"/>
      <c r="G55" s="11"/>
      <c r="H55" s="12"/>
      <c r="I55" s="12"/>
      <c r="J55" s="13" t="str">
        <f aca="false">IF(N(H55)+N(I55)=0,"",H55-I55)</f>
        <v/>
      </c>
      <c r="K55" s="11"/>
      <c r="L55" s="11"/>
      <c r="M55" s="11"/>
    </row>
    <row r="56" customFormat="false" ht="15" hidden="false" customHeight="false" outlineLevel="0" collapsed="false">
      <c r="A56" s="9"/>
      <c r="B56" s="10" t="str">
        <f aca="false">IF($A56="","",TEXT($A56,"yyyy-mm"))</f>
        <v/>
      </c>
      <c r="C56" s="11"/>
      <c r="D56" s="11"/>
      <c r="E56" s="11"/>
      <c r="F56" s="11"/>
      <c r="G56" s="11"/>
      <c r="H56" s="12"/>
      <c r="I56" s="12"/>
      <c r="J56" s="13" t="str">
        <f aca="false">IF(N(H56)+N(I56)=0,"",H56-I56)</f>
        <v/>
      </c>
      <c r="K56" s="11"/>
      <c r="L56" s="11"/>
      <c r="M56" s="11"/>
    </row>
    <row r="57" customFormat="false" ht="15" hidden="false" customHeight="false" outlineLevel="0" collapsed="false">
      <c r="A57" s="9"/>
      <c r="B57" s="10" t="str">
        <f aca="false">IF($A57="","",TEXT($A57,"yyyy-mm"))</f>
        <v/>
      </c>
      <c r="C57" s="11"/>
      <c r="D57" s="11"/>
      <c r="E57" s="11"/>
      <c r="F57" s="11"/>
      <c r="G57" s="11"/>
      <c r="H57" s="12"/>
      <c r="I57" s="12"/>
      <c r="J57" s="13" t="str">
        <f aca="false">IF(N(H57)+N(I57)=0,"",H57-I57)</f>
        <v/>
      </c>
      <c r="K57" s="11"/>
      <c r="L57" s="11"/>
      <c r="M57" s="11"/>
    </row>
    <row r="58" customFormat="false" ht="15" hidden="false" customHeight="false" outlineLevel="0" collapsed="false">
      <c r="A58" s="9"/>
      <c r="B58" s="10" t="str">
        <f aca="false">IF($A58="","",TEXT($A58,"yyyy-mm"))</f>
        <v/>
      </c>
      <c r="C58" s="11"/>
      <c r="D58" s="11"/>
      <c r="E58" s="11"/>
      <c r="F58" s="11"/>
      <c r="G58" s="11"/>
      <c r="H58" s="12"/>
      <c r="I58" s="12"/>
      <c r="J58" s="13" t="str">
        <f aca="false">IF(N(H58)+N(I58)=0,"",H58-I58)</f>
        <v/>
      </c>
      <c r="K58" s="11"/>
      <c r="L58" s="11"/>
      <c r="M58" s="11"/>
    </row>
    <row r="59" customFormat="false" ht="15" hidden="false" customHeight="false" outlineLevel="0" collapsed="false">
      <c r="A59" s="9"/>
      <c r="B59" s="10" t="str">
        <f aca="false">IF($A59="","",TEXT($A59,"yyyy-mm"))</f>
        <v/>
      </c>
      <c r="C59" s="11"/>
      <c r="D59" s="11"/>
      <c r="E59" s="11"/>
      <c r="F59" s="11"/>
      <c r="G59" s="11"/>
      <c r="H59" s="12"/>
      <c r="I59" s="12"/>
      <c r="J59" s="13" t="str">
        <f aca="false">IF(N(H59)+N(I59)=0,"",H59-I59)</f>
        <v/>
      </c>
      <c r="K59" s="11"/>
      <c r="L59" s="11"/>
      <c r="M59" s="11"/>
    </row>
    <row r="60" customFormat="false" ht="15" hidden="false" customHeight="false" outlineLevel="0" collapsed="false">
      <c r="A60" s="9"/>
      <c r="B60" s="10" t="str">
        <f aca="false">IF($A60="","",TEXT($A60,"yyyy-mm"))</f>
        <v/>
      </c>
      <c r="C60" s="11"/>
      <c r="D60" s="11"/>
      <c r="E60" s="11"/>
      <c r="F60" s="11"/>
      <c r="G60" s="11"/>
      <c r="H60" s="12"/>
      <c r="I60" s="12"/>
      <c r="J60" s="13" t="str">
        <f aca="false">IF(N(H60)+N(I60)=0,"",H60-I60)</f>
        <v/>
      </c>
      <c r="K60" s="11"/>
      <c r="L60" s="11"/>
      <c r="M60" s="11"/>
    </row>
    <row r="61" customFormat="false" ht="15" hidden="false" customHeight="false" outlineLevel="0" collapsed="false">
      <c r="A61" s="9"/>
      <c r="B61" s="10" t="str">
        <f aca="false">IF($A61="","",TEXT($A61,"yyyy-mm"))</f>
        <v/>
      </c>
      <c r="C61" s="11"/>
      <c r="D61" s="11"/>
      <c r="E61" s="11"/>
      <c r="F61" s="11"/>
      <c r="G61" s="11"/>
      <c r="H61" s="12"/>
      <c r="I61" s="12"/>
      <c r="J61" s="13" t="str">
        <f aca="false">IF(N(H61)+N(I61)=0,"",H61-I61)</f>
        <v/>
      </c>
      <c r="K61" s="11"/>
      <c r="L61" s="11"/>
      <c r="M61" s="11"/>
    </row>
    <row r="62" customFormat="false" ht="15" hidden="false" customHeight="false" outlineLevel="0" collapsed="false">
      <c r="A62" s="9"/>
      <c r="B62" s="10" t="str">
        <f aca="false">IF($A62="","",TEXT($A62,"yyyy-mm"))</f>
        <v/>
      </c>
      <c r="C62" s="11"/>
      <c r="D62" s="11"/>
      <c r="E62" s="11"/>
      <c r="F62" s="11"/>
      <c r="G62" s="11"/>
      <c r="H62" s="12"/>
      <c r="I62" s="12"/>
      <c r="J62" s="13" t="str">
        <f aca="false">IF(N(H62)+N(I62)=0,"",H62-I62)</f>
        <v/>
      </c>
      <c r="K62" s="11"/>
      <c r="L62" s="11"/>
      <c r="M62" s="11"/>
    </row>
    <row r="63" customFormat="false" ht="15" hidden="false" customHeight="false" outlineLevel="0" collapsed="false">
      <c r="A63" s="9"/>
      <c r="B63" s="10" t="str">
        <f aca="false">IF($A63="","",TEXT($A63,"yyyy-mm"))</f>
        <v/>
      </c>
      <c r="C63" s="11"/>
      <c r="D63" s="11"/>
      <c r="E63" s="11"/>
      <c r="F63" s="11"/>
      <c r="G63" s="11"/>
      <c r="H63" s="12"/>
      <c r="I63" s="12"/>
      <c r="J63" s="13" t="str">
        <f aca="false">IF(N(H63)+N(I63)=0,"",H63-I63)</f>
        <v/>
      </c>
      <c r="K63" s="11"/>
      <c r="L63" s="11"/>
      <c r="M63" s="11"/>
    </row>
    <row r="64" customFormat="false" ht="15" hidden="false" customHeight="false" outlineLevel="0" collapsed="false">
      <c r="A64" s="9"/>
      <c r="B64" s="10" t="str">
        <f aca="false">IF($A64="","",TEXT($A64,"yyyy-mm"))</f>
        <v/>
      </c>
      <c r="C64" s="11"/>
      <c r="D64" s="11"/>
      <c r="E64" s="11"/>
      <c r="F64" s="11"/>
      <c r="G64" s="11"/>
      <c r="H64" s="12"/>
      <c r="I64" s="12"/>
      <c r="J64" s="13" t="str">
        <f aca="false">IF(N(H64)+N(I64)=0,"",H64-I64)</f>
        <v/>
      </c>
      <c r="K64" s="11"/>
      <c r="L64" s="11"/>
      <c r="M64" s="11"/>
    </row>
    <row r="65" customFormat="false" ht="15" hidden="false" customHeight="false" outlineLevel="0" collapsed="false">
      <c r="A65" s="9"/>
      <c r="B65" s="10" t="str">
        <f aca="false">IF($A65="","",TEXT($A65,"yyyy-mm"))</f>
        <v/>
      </c>
      <c r="C65" s="11"/>
      <c r="D65" s="11"/>
      <c r="E65" s="11"/>
      <c r="F65" s="11"/>
      <c r="G65" s="11"/>
      <c r="H65" s="12"/>
      <c r="I65" s="12"/>
      <c r="J65" s="13" t="str">
        <f aca="false">IF(N(H65)+N(I65)=0,"",H65-I65)</f>
        <v/>
      </c>
      <c r="K65" s="11"/>
      <c r="L65" s="11"/>
      <c r="M65" s="11"/>
    </row>
    <row r="66" customFormat="false" ht="15" hidden="false" customHeight="false" outlineLevel="0" collapsed="false">
      <c r="A66" s="9"/>
      <c r="B66" s="10" t="str">
        <f aca="false">IF($A66="","",TEXT($A66,"yyyy-mm"))</f>
        <v/>
      </c>
      <c r="C66" s="11"/>
      <c r="D66" s="11"/>
      <c r="E66" s="11"/>
      <c r="F66" s="11"/>
      <c r="G66" s="11"/>
      <c r="H66" s="12"/>
      <c r="I66" s="12"/>
      <c r="J66" s="13" t="str">
        <f aca="false">IF(N(H66)+N(I66)=0,"",H66-I66)</f>
        <v/>
      </c>
      <c r="K66" s="11"/>
      <c r="L66" s="11"/>
      <c r="M66" s="11"/>
    </row>
    <row r="67" customFormat="false" ht="15" hidden="false" customHeight="false" outlineLevel="0" collapsed="false">
      <c r="A67" s="9"/>
      <c r="B67" s="10" t="str">
        <f aca="false">IF($A67="","",TEXT($A67,"yyyy-mm"))</f>
        <v/>
      </c>
      <c r="C67" s="11"/>
      <c r="D67" s="11"/>
      <c r="E67" s="11"/>
      <c r="F67" s="11"/>
      <c r="G67" s="11"/>
      <c r="H67" s="12"/>
      <c r="I67" s="12"/>
      <c r="J67" s="13" t="str">
        <f aca="false">IF(N(H67)+N(I67)=0,"",H67-I67)</f>
        <v/>
      </c>
      <c r="K67" s="11"/>
      <c r="L67" s="11"/>
      <c r="M67" s="11"/>
    </row>
    <row r="68" customFormat="false" ht="15" hidden="false" customHeight="false" outlineLevel="0" collapsed="false">
      <c r="A68" s="9"/>
      <c r="B68" s="10" t="str">
        <f aca="false">IF($A68="","",TEXT($A68,"yyyy-mm"))</f>
        <v/>
      </c>
      <c r="C68" s="11"/>
      <c r="D68" s="11"/>
      <c r="E68" s="11"/>
      <c r="F68" s="11"/>
      <c r="G68" s="11"/>
      <c r="H68" s="12"/>
      <c r="I68" s="12"/>
      <c r="J68" s="13" t="str">
        <f aca="false">IF(N(H68)+N(I68)=0,"",H68-I68)</f>
        <v/>
      </c>
      <c r="K68" s="11"/>
      <c r="L68" s="11"/>
      <c r="M68" s="11"/>
    </row>
    <row r="69" customFormat="false" ht="15" hidden="false" customHeight="false" outlineLevel="0" collapsed="false">
      <c r="A69" s="9"/>
      <c r="B69" s="10" t="str">
        <f aca="false">IF($A69="","",TEXT($A69,"yyyy-mm"))</f>
        <v/>
      </c>
      <c r="C69" s="11"/>
      <c r="D69" s="11"/>
      <c r="E69" s="11"/>
      <c r="F69" s="11"/>
      <c r="G69" s="11"/>
      <c r="H69" s="12"/>
      <c r="I69" s="12"/>
      <c r="J69" s="13" t="str">
        <f aca="false">IF(N(H69)+N(I69)=0,"",H69-I69)</f>
        <v/>
      </c>
      <c r="K69" s="11"/>
      <c r="L69" s="11"/>
      <c r="M69" s="11"/>
    </row>
    <row r="70" customFormat="false" ht="15" hidden="false" customHeight="false" outlineLevel="0" collapsed="false">
      <c r="A70" s="9"/>
      <c r="B70" s="10" t="str">
        <f aca="false">IF($A70="","",TEXT($A70,"yyyy-mm"))</f>
        <v/>
      </c>
      <c r="C70" s="11"/>
      <c r="D70" s="11"/>
      <c r="E70" s="11"/>
      <c r="F70" s="11"/>
      <c r="G70" s="11"/>
      <c r="H70" s="12"/>
      <c r="I70" s="12"/>
      <c r="J70" s="13" t="str">
        <f aca="false">IF(N(H70)+N(I70)=0,"",H70-I70)</f>
        <v/>
      </c>
      <c r="K70" s="11"/>
      <c r="L70" s="11"/>
      <c r="M70" s="11"/>
    </row>
    <row r="71" customFormat="false" ht="15" hidden="false" customHeight="false" outlineLevel="0" collapsed="false">
      <c r="A71" s="9"/>
      <c r="B71" s="10" t="str">
        <f aca="false">IF($A71="","",TEXT($A71,"yyyy-mm"))</f>
        <v/>
      </c>
      <c r="C71" s="11"/>
      <c r="D71" s="11"/>
      <c r="E71" s="11"/>
      <c r="F71" s="11"/>
      <c r="G71" s="11"/>
      <c r="H71" s="12"/>
      <c r="I71" s="12"/>
      <c r="J71" s="13" t="str">
        <f aca="false">IF(N(H71)+N(I71)=0,"",H71-I71)</f>
        <v/>
      </c>
      <c r="K71" s="11"/>
      <c r="L71" s="11"/>
      <c r="M71" s="11"/>
    </row>
    <row r="72" customFormat="false" ht="15" hidden="false" customHeight="false" outlineLevel="0" collapsed="false">
      <c r="A72" s="9"/>
      <c r="B72" s="10" t="str">
        <f aca="false">IF($A72="","",TEXT($A72,"yyyy-mm"))</f>
        <v/>
      </c>
      <c r="C72" s="11"/>
      <c r="D72" s="11"/>
      <c r="E72" s="11"/>
      <c r="F72" s="11"/>
      <c r="G72" s="11"/>
      <c r="H72" s="12"/>
      <c r="I72" s="12"/>
      <c r="J72" s="13" t="str">
        <f aca="false">IF(N(H72)+N(I72)=0,"",H72-I72)</f>
        <v/>
      </c>
      <c r="K72" s="11"/>
      <c r="L72" s="11"/>
      <c r="M72" s="11"/>
    </row>
    <row r="73" customFormat="false" ht="15" hidden="false" customHeight="false" outlineLevel="0" collapsed="false">
      <c r="A73" s="9"/>
      <c r="B73" s="10" t="str">
        <f aca="false">IF($A73="","",TEXT($A73,"yyyy-mm"))</f>
        <v/>
      </c>
      <c r="C73" s="11"/>
      <c r="D73" s="11"/>
      <c r="E73" s="11"/>
      <c r="F73" s="11"/>
      <c r="G73" s="11"/>
      <c r="H73" s="12"/>
      <c r="I73" s="12"/>
      <c r="J73" s="13" t="str">
        <f aca="false">IF(N(H73)+N(I73)=0,"",H73-I73)</f>
        <v/>
      </c>
      <c r="K73" s="11"/>
      <c r="L73" s="11"/>
      <c r="M73" s="11"/>
    </row>
    <row r="74" customFormat="false" ht="15" hidden="false" customHeight="false" outlineLevel="0" collapsed="false">
      <c r="A74" s="9"/>
      <c r="B74" s="10" t="str">
        <f aca="false">IF($A74="","",TEXT($A74,"yyyy-mm"))</f>
        <v/>
      </c>
      <c r="C74" s="11"/>
      <c r="D74" s="11"/>
      <c r="E74" s="11"/>
      <c r="F74" s="11"/>
      <c r="G74" s="11"/>
      <c r="H74" s="12"/>
      <c r="I74" s="12"/>
      <c r="J74" s="13" t="str">
        <f aca="false">IF(N(H74)+N(I74)=0,"",H74-I74)</f>
        <v/>
      </c>
      <c r="K74" s="11"/>
      <c r="L74" s="11"/>
      <c r="M74" s="11"/>
    </row>
    <row r="75" customFormat="false" ht="15" hidden="false" customHeight="false" outlineLevel="0" collapsed="false">
      <c r="A75" s="9"/>
      <c r="B75" s="10" t="str">
        <f aca="false">IF($A75="","",TEXT($A75,"yyyy-mm"))</f>
        <v/>
      </c>
      <c r="C75" s="11"/>
      <c r="D75" s="11"/>
      <c r="E75" s="11"/>
      <c r="F75" s="11"/>
      <c r="G75" s="11"/>
      <c r="H75" s="12"/>
      <c r="I75" s="12"/>
      <c r="J75" s="13" t="str">
        <f aca="false">IF(N(H75)+N(I75)=0,"",H75-I75)</f>
        <v/>
      </c>
      <c r="K75" s="11"/>
      <c r="L75" s="11"/>
      <c r="M75" s="11"/>
    </row>
    <row r="76" customFormat="false" ht="15" hidden="false" customHeight="false" outlineLevel="0" collapsed="false">
      <c r="A76" s="9"/>
      <c r="B76" s="10" t="str">
        <f aca="false">IF($A76="","",TEXT($A76,"yyyy-mm"))</f>
        <v/>
      </c>
      <c r="C76" s="11"/>
      <c r="D76" s="11"/>
      <c r="E76" s="11"/>
      <c r="F76" s="11"/>
      <c r="G76" s="11"/>
      <c r="H76" s="12"/>
      <c r="I76" s="12"/>
      <c r="J76" s="13" t="str">
        <f aca="false">IF(N(H76)+N(I76)=0,"",H76-I76)</f>
        <v/>
      </c>
      <c r="K76" s="11"/>
      <c r="L76" s="11"/>
      <c r="M76" s="11"/>
    </row>
    <row r="77" customFormat="false" ht="15" hidden="false" customHeight="false" outlineLevel="0" collapsed="false">
      <c r="A77" s="9"/>
      <c r="B77" s="10" t="str">
        <f aca="false">IF($A77="","",TEXT($A77,"yyyy-mm"))</f>
        <v/>
      </c>
      <c r="C77" s="11"/>
      <c r="D77" s="11"/>
      <c r="E77" s="11"/>
      <c r="F77" s="11"/>
      <c r="G77" s="11"/>
      <c r="H77" s="12"/>
      <c r="I77" s="12"/>
      <c r="J77" s="13" t="str">
        <f aca="false">IF(N(H77)+N(I77)=0,"",H77-I77)</f>
        <v/>
      </c>
      <c r="K77" s="11"/>
      <c r="L77" s="11"/>
      <c r="M77" s="11"/>
    </row>
    <row r="78" customFormat="false" ht="15" hidden="false" customHeight="false" outlineLevel="0" collapsed="false">
      <c r="A78" s="9"/>
      <c r="B78" s="10" t="str">
        <f aca="false">IF($A78="","",TEXT($A78,"yyyy-mm"))</f>
        <v/>
      </c>
      <c r="C78" s="11"/>
      <c r="D78" s="11"/>
      <c r="E78" s="11"/>
      <c r="F78" s="11"/>
      <c r="G78" s="11"/>
      <c r="H78" s="12"/>
      <c r="I78" s="12"/>
      <c r="J78" s="13" t="str">
        <f aca="false">IF(N(H78)+N(I78)=0,"",H78-I78)</f>
        <v/>
      </c>
      <c r="K78" s="11"/>
      <c r="L78" s="11"/>
      <c r="M78" s="11"/>
    </row>
    <row r="79" customFormat="false" ht="15" hidden="false" customHeight="false" outlineLevel="0" collapsed="false">
      <c r="A79" s="9"/>
      <c r="B79" s="10" t="str">
        <f aca="false">IF($A79="","",TEXT($A79,"yyyy-mm"))</f>
        <v/>
      </c>
      <c r="C79" s="11"/>
      <c r="D79" s="11"/>
      <c r="E79" s="11"/>
      <c r="F79" s="11"/>
      <c r="G79" s="11"/>
      <c r="H79" s="12"/>
      <c r="I79" s="12"/>
      <c r="J79" s="13" t="str">
        <f aca="false">IF(N(H79)+N(I79)=0,"",H79-I79)</f>
        <v/>
      </c>
      <c r="K79" s="11"/>
      <c r="L79" s="11"/>
      <c r="M79" s="11"/>
    </row>
    <row r="80" customFormat="false" ht="15" hidden="false" customHeight="false" outlineLevel="0" collapsed="false">
      <c r="A80" s="9"/>
      <c r="B80" s="10" t="str">
        <f aca="false">IF($A80="","",TEXT($A80,"yyyy-mm"))</f>
        <v/>
      </c>
      <c r="C80" s="11"/>
      <c r="D80" s="11"/>
      <c r="E80" s="11"/>
      <c r="F80" s="11"/>
      <c r="G80" s="11"/>
      <c r="H80" s="12"/>
      <c r="I80" s="12"/>
      <c r="J80" s="13" t="str">
        <f aca="false">IF(N(H80)+N(I80)=0,"",H80-I80)</f>
        <v/>
      </c>
      <c r="K80" s="11"/>
      <c r="L80" s="11"/>
      <c r="M80" s="11"/>
    </row>
    <row r="81" customFormat="false" ht="15" hidden="false" customHeight="false" outlineLevel="0" collapsed="false">
      <c r="A81" s="9"/>
      <c r="B81" s="10" t="str">
        <f aca="false">IF($A81="","",TEXT($A81,"yyyy-mm"))</f>
        <v/>
      </c>
      <c r="C81" s="11"/>
      <c r="D81" s="11"/>
      <c r="E81" s="11"/>
      <c r="F81" s="11"/>
      <c r="G81" s="11"/>
      <c r="H81" s="12"/>
      <c r="I81" s="12"/>
      <c r="J81" s="13" t="str">
        <f aca="false">IF(N(H81)+N(I81)=0,"",H81-I81)</f>
        <v/>
      </c>
      <c r="K81" s="11"/>
      <c r="L81" s="11"/>
      <c r="M81" s="11"/>
    </row>
    <row r="82" customFormat="false" ht="15" hidden="false" customHeight="false" outlineLevel="0" collapsed="false">
      <c r="A82" s="9"/>
      <c r="B82" s="10" t="str">
        <f aca="false">IF($A82="","",TEXT($A82,"yyyy-mm"))</f>
        <v/>
      </c>
      <c r="C82" s="11"/>
      <c r="D82" s="11"/>
      <c r="E82" s="11"/>
      <c r="F82" s="11"/>
      <c r="G82" s="11"/>
      <c r="H82" s="12"/>
      <c r="I82" s="12"/>
      <c r="J82" s="13" t="str">
        <f aca="false">IF(N(H82)+N(I82)=0,"",H82-I82)</f>
        <v/>
      </c>
      <c r="K82" s="11"/>
      <c r="L82" s="11"/>
      <c r="M82" s="11"/>
    </row>
    <row r="83" customFormat="false" ht="15" hidden="false" customHeight="false" outlineLevel="0" collapsed="false">
      <c r="A83" s="9"/>
      <c r="B83" s="10" t="str">
        <f aca="false">IF($A83="","",TEXT($A83,"yyyy-mm"))</f>
        <v/>
      </c>
      <c r="C83" s="11"/>
      <c r="D83" s="11"/>
      <c r="E83" s="11"/>
      <c r="F83" s="11"/>
      <c r="G83" s="11"/>
      <c r="H83" s="12"/>
      <c r="I83" s="12"/>
      <c r="J83" s="13" t="str">
        <f aca="false">IF(N(H83)+N(I83)=0,"",H83-I83)</f>
        <v/>
      </c>
      <c r="K83" s="11"/>
      <c r="L83" s="11"/>
      <c r="M83" s="11"/>
    </row>
    <row r="84" customFormat="false" ht="15" hidden="false" customHeight="false" outlineLevel="0" collapsed="false">
      <c r="A84" s="9"/>
      <c r="B84" s="10" t="str">
        <f aca="false">IF($A84="","",TEXT($A84,"yyyy-mm"))</f>
        <v/>
      </c>
      <c r="C84" s="11"/>
      <c r="D84" s="11"/>
      <c r="E84" s="11"/>
      <c r="F84" s="11"/>
      <c r="G84" s="11"/>
      <c r="H84" s="12"/>
      <c r="I84" s="12"/>
      <c r="J84" s="13" t="str">
        <f aca="false">IF(N(H84)+N(I84)=0,"",H84-I84)</f>
        <v/>
      </c>
      <c r="K84" s="11"/>
      <c r="L84" s="11"/>
      <c r="M84" s="11"/>
    </row>
    <row r="85" customFormat="false" ht="15" hidden="false" customHeight="false" outlineLevel="0" collapsed="false">
      <c r="A85" s="9"/>
      <c r="B85" s="10" t="str">
        <f aca="false">IF($A85="","",TEXT($A85,"yyyy-mm"))</f>
        <v/>
      </c>
      <c r="C85" s="11"/>
      <c r="D85" s="11"/>
      <c r="E85" s="11"/>
      <c r="F85" s="11"/>
      <c r="G85" s="11"/>
      <c r="H85" s="12"/>
      <c r="I85" s="12"/>
      <c r="J85" s="13" t="str">
        <f aca="false">IF(N(H85)+N(I85)=0,"",H85-I85)</f>
        <v/>
      </c>
      <c r="K85" s="11"/>
      <c r="L85" s="11"/>
      <c r="M85" s="11"/>
    </row>
    <row r="86" customFormat="false" ht="15" hidden="false" customHeight="false" outlineLevel="0" collapsed="false">
      <c r="A86" s="9"/>
      <c r="B86" s="10" t="str">
        <f aca="false">IF($A86="","",TEXT($A86,"yyyy-mm"))</f>
        <v/>
      </c>
      <c r="C86" s="11"/>
      <c r="D86" s="11"/>
      <c r="E86" s="11"/>
      <c r="F86" s="11"/>
      <c r="G86" s="11"/>
      <c r="H86" s="12"/>
      <c r="I86" s="12"/>
      <c r="J86" s="13" t="str">
        <f aca="false">IF(N(H86)+N(I86)=0,"",H86-I86)</f>
        <v/>
      </c>
      <c r="K86" s="11"/>
      <c r="L86" s="11"/>
      <c r="M86" s="11"/>
    </row>
    <row r="87" customFormat="false" ht="15" hidden="false" customHeight="false" outlineLevel="0" collapsed="false">
      <c r="A87" s="9"/>
      <c r="B87" s="10" t="str">
        <f aca="false">IF($A87="","",TEXT($A87,"yyyy-mm"))</f>
        <v/>
      </c>
      <c r="C87" s="11"/>
      <c r="D87" s="11"/>
      <c r="E87" s="11"/>
      <c r="F87" s="11"/>
      <c r="G87" s="11"/>
      <c r="H87" s="12"/>
      <c r="I87" s="12"/>
      <c r="J87" s="13" t="str">
        <f aca="false">IF(N(H87)+N(I87)=0,"",H87-I87)</f>
        <v/>
      </c>
      <c r="K87" s="11"/>
      <c r="L87" s="11"/>
      <c r="M87" s="11"/>
    </row>
    <row r="88" customFormat="false" ht="15" hidden="false" customHeight="false" outlineLevel="0" collapsed="false">
      <c r="A88" s="9"/>
      <c r="B88" s="10" t="str">
        <f aca="false">IF($A88="","",TEXT($A88,"yyyy-mm"))</f>
        <v/>
      </c>
      <c r="C88" s="11"/>
      <c r="D88" s="11"/>
      <c r="E88" s="11"/>
      <c r="F88" s="11"/>
      <c r="G88" s="11"/>
      <c r="H88" s="12"/>
      <c r="I88" s="12"/>
      <c r="J88" s="13" t="str">
        <f aca="false">IF(N(H88)+N(I88)=0,"",H88-I88)</f>
        <v/>
      </c>
      <c r="K88" s="11"/>
      <c r="L88" s="11"/>
      <c r="M88" s="11"/>
    </row>
    <row r="89" customFormat="false" ht="15" hidden="false" customHeight="false" outlineLevel="0" collapsed="false">
      <c r="A89" s="9"/>
      <c r="B89" s="10" t="str">
        <f aca="false">IF($A89="","",TEXT($A89,"yyyy-mm"))</f>
        <v/>
      </c>
      <c r="C89" s="11"/>
      <c r="D89" s="11"/>
      <c r="E89" s="11"/>
      <c r="F89" s="11"/>
      <c r="G89" s="11"/>
      <c r="H89" s="12"/>
      <c r="I89" s="12"/>
      <c r="J89" s="13" t="str">
        <f aca="false">IF(N(H89)+N(I89)=0,"",H89-I89)</f>
        <v/>
      </c>
      <c r="K89" s="11"/>
      <c r="L89" s="11"/>
      <c r="M89" s="11"/>
    </row>
    <row r="90" customFormat="false" ht="15" hidden="false" customHeight="false" outlineLevel="0" collapsed="false">
      <c r="A90" s="9"/>
      <c r="B90" s="10" t="str">
        <f aca="false">IF($A90="","",TEXT($A90,"yyyy-mm"))</f>
        <v/>
      </c>
      <c r="C90" s="11"/>
      <c r="D90" s="11"/>
      <c r="E90" s="11"/>
      <c r="F90" s="11"/>
      <c r="G90" s="11"/>
      <c r="H90" s="12"/>
      <c r="I90" s="12"/>
      <c r="J90" s="13" t="str">
        <f aca="false">IF(N(H90)+N(I90)=0,"",H90-I90)</f>
        <v/>
      </c>
      <c r="K90" s="11"/>
      <c r="L90" s="11"/>
      <c r="M90" s="11"/>
    </row>
    <row r="91" customFormat="false" ht="15" hidden="false" customHeight="false" outlineLevel="0" collapsed="false">
      <c r="A91" s="9"/>
      <c r="B91" s="10" t="str">
        <f aca="false">IF($A91="","",TEXT($A91,"yyyy-mm"))</f>
        <v/>
      </c>
      <c r="C91" s="11"/>
      <c r="D91" s="11"/>
      <c r="E91" s="11"/>
      <c r="F91" s="11"/>
      <c r="G91" s="11"/>
      <c r="H91" s="12"/>
      <c r="I91" s="12"/>
      <c r="J91" s="13" t="str">
        <f aca="false">IF(N(H91)+N(I91)=0,"",H91-I91)</f>
        <v/>
      </c>
      <c r="K91" s="11"/>
      <c r="L91" s="11"/>
      <c r="M91" s="11"/>
    </row>
    <row r="92" customFormat="false" ht="15" hidden="false" customHeight="false" outlineLevel="0" collapsed="false">
      <c r="A92" s="9"/>
      <c r="B92" s="10" t="str">
        <f aca="false">IF($A92="","",TEXT($A92,"yyyy-mm"))</f>
        <v/>
      </c>
      <c r="C92" s="11"/>
      <c r="D92" s="11"/>
      <c r="E92" s="11"/>
      <c r="F92" s="11"/>
      <c r="G92" s="11"/>
      <c r="H92" s="12"/>
      <c r="I92" s="12"/>
      <c r="J92" s="13" t="str">
        <f aca="false">IF(N(H92)+N(I92)=0,"",H92-I92)</f>
        <v/>
      </c>
      <c r="K92" s="11"/>
      <c r="L92" s="11"/>
      <c r="M92" s="11"/>
    </row>
    <row r="93" customFormat="false" ht="15" hidden="false" customHeight="false" outlineLevel="0" collapsed="false">
      <c r="A93" s="9"/>
      <c r="B93" s="10" t="str">
        <f aca="false">IF($A93="","",TEXT($A93,"yyyy-mm"))</f>
        <v/>
      </c>
      <c r="C93" s="11"/>
      <c r="D93" s="11"/>
      <c r="E93" s="11"/>
      <c r="F93" s="11"/>
      <c r="G93" s="11"/>
      <c r="H93" s="12"/>
      <c r="I93" s="12"/>
      <c r="J93" s="13" t="str">
        <f aca="false">IF(N(H93)+N(I93)=0,"",H93-I93)</f>
        <v/>
      </c>
      <c r="K93" s="11"/>
      <c r="L93" s="11"/>
      <c r="M93" s="11"/>
    </row>
    <row r="94" customFormat="false" ht="15" hidden="false" customHeight="false" outlineLevel="0" collapsed="false">
      <c r="A94" s="9"/>
      <c r="B94" s="10" t="str">
        <f aca="false">IF($A94="","",TEXT($A94,"yyyy-mm"))</f>
        <v/>
      </c>
      <c r="C94" s="11"/>
      <c r="D94" s="11"/>
      <c r="E94" s="11"/>
      <c r="F94" s="11"/>
      <c r="G94" s="11"/>
      <c r="H94" s="12"/>
      <c r="I94" s="12"/>
      <c r="J94" s="13" t="str">
        <f aca="false">IF(N(H94)+N(I94)=0,"",H94-I94)</f>
        <v/>
      </c>
      <c r="K94" s="11"/>
      <c r="L94" s="11"/>
      <c r="M94" s="11"/>
    </row>
    <row r="95" customFormat="false" ht="15" hidden="false" customHeight="false" outlineLevel="0" collapsed="false">
      <c r="A95" s="9"/>
      <c r="B95" s="10" t="str">
        <f aca="false">IF($A95="","",TEXT($A95,"yyyy-mm"))</f>
        <v/>
      </c>
      <c r="C95" s="11"/>
      <c r="D95" s="11"/>
      <c r="E95" s="11"/>
      <c r="F95" s="11"/>
      <c r="G95" s="11"/>
      <c r="H95" s="12"/>
      <c r="I95" s="12"/>
      <c r="J95" s="13" t="str">
        <f aca="false">IF(N(H95)+N(I95)=0,"",H95-I95)</f>
        <v/>
      </c>
      <c r="K95" s="11"/>
      <c r="L95" s="11"/>
      <c r="M95" s="11"/>
    </row>
    <row r="96" customFormat="false" ht="15" hidden="false" customHeight="false" outlineLevel="0" collapsed="false">
      <c r="A96" s="9"/>
      <c r="B96" s="10" t="str">
        <f aca="false">IF($A96="","",TEXT($A96,"yyyy-mm"))</f>
        <v/>
      </c>
      <c r="C96" s="11"/>
      <c r="D96" s="11"/>
      <c r="E96" s="11"/>
      <c r="F96" s="11"/>
      <c r="G96" s="11"/>
      <c r="H96" s="12"/>
      <c r="I96" s="12"/>
      <c r="J96" s="13" t="str">
        <f aca="false">IF(N(H96)+N(I96)=0,"",H96-I96)</f>
        <v/>
      </c>
      <c r="K96" s="11"/>
      <c r="L96" s="11"/>
      <c r="M96" s="11"/>
    </row>
    <row r="97" customFormat="false" ht="15" hidden="false" customHeight="false" outlineLevel="0" collapsed="false">
      <c r="A97" s="9"/>
      <c r="B97" s="10" t="str">
        <f aca="false">IF($A97="","",TEXT($A97,"yyyy-mm"))</f>
        <v/>
      </c>
      <c r="C97" s="11"/>
      <c r="D97" s="11"/>
      <c r="E97" s="11"/>
      <c r="F97" s="11"/>
      <c r="G97" s="11"/>
      <c r="H97" s="12"/>
      <c r="I97" s="12"/>
      <c r="J97" s="13" t="str">
        <f aca="false">IF(N(H97)+N(I97)=0,"",H97-I97)</f>
        <v/>
      </c>
      <c r="K97" s="11"/>
      <c r="L97" s="11"/>
      <c r="M97" s="11"/>
    </row>
    <row r="98" customFormat="false" ht="15" hidden="false" customHeight="false" outlineLevel="0" collapsed="false">
      <c r="A98" s="9"/>
      <c r="B98" s="10" t="str">
        <f aca="false">IF($A98="","",TEXT($A98,"yyyy-mm"))</f>
        <v/>
      </c>
      <c r="C98" s="11"/>
      <c r="D98" s="11"/>
      <c r="E98" s="11"/>
      <c r="F98" s="11"/>
      <c r="G98" s="11"/>
      <c r="H98" s="12"/>
      <c r="I98" s="12"/>
      <c r="J98" s="13" t="str">
        <f aca="false">IF(N(H98)+N(I98)=0,"",H98-I98)</f>
        <v/>
      </c>
      <c r="K98" s="11"/>
      <c r="L98" s="11"/>
      <c r="M98" s="11"/>
    </row>
    <row r="99" customFormat="false" ht="15" hidden="false" customHeight="false" outlineLevel="0" collapsed="false">
      <c r="A99" s="9"/>
      <c r="B99" s="10" t="str">
        <f aca="false">IF($A99="","",TEXT($A99,"yyyy-mm"))</f>
        <v/>
      </c>
      <c r="C99" s="11"/>
      <c r="D99" s="11"/>
      <c r="E99" s="11"/>
      <c r="F99" s="11"/>
      <c r="G99" s="11"/>
      <c r="H99" s="12"/>
      <c r="I99" s="12"/>
      <c r="J99" s="13" t="str">
        <f aca="false">IF(N(H99)+N(I99)=0,"",H99-I99)</f>
        <v/>
      </c>
      <c r="K99" s="11"/>
      <c r="L99" s="11"/>
      <c r="M99" s="11"/>
    </row>
    <row r="100" customFormat="false" ht="15" hidden="false" customHeight="false" outlineLevel="0" collapsed="false">
      <c r="A100" s="9"/>
      <c r="B100" s="10" t="str">
        <f aca="false">IF($A100="","",TEXT($A100,"yyyy-mm"))</f>
        <v/>
      </c>
      <c r="C100" s="11"/>
      <c r="D100" s="11"/>
      <c r="E100" s="11"/>
      <c r="F100" s="11"/>
      <c r="G100" s="11"/>
      <c r="H100" s="12"/>
      <c r="I100" s="12"/>
      <c r="J100" s="13" t="str">
        <f aca="false">IF(N(H100)+N(I100)=0,"",H100-I100)</f>
        <v/>
      </c>
      <c r="K100" s="11"/>
      <c r="L100" s="11"/>
      <c r="M100" s="11"/>
    </row>
    <row r="101" customFormat="false" ht="15" hidden="false" customHeight="false" outlineLevel="0" collapsed="false">
      <c r="A101" s="9"/>
      <c r="B101" s="10" t="str">
        <f aca="false">IF($A101="","",TEXT($A101,"yyyy-mm"))</f>
        <v/>
      </c>
      <c r="C101" s="11"/>
      <c r="D101" s="11"/>
      <c r="E101" s="11"/>
      <c r="F101" s="11"/>
      <c r="G101" s="11"/>
      <c r="H101" s="12"/>
      <c r="I101" s="12"/>
      <c r="J101" s="13" t="str">
        <f aca="false">IF(N(H101)+N(I101)=0,"",H101-I101)</f>
        <v/>
      </c>
      <c r="K101" s="11"/>
      <c r="L101" s="11"/>
      <c r="M101" s="11"/>
    </row>
    <row r="102" customFormat="false" ht="15" hidden="false" customHeight="false" outlineLevel="0" collapsed="false">
      <c r="A102" s="9"/>
      <c r="B102" s="10" t="str">
        <f aca="false">IF($A102="","",TEXT($A102,"yyyy-mm"))</f>
        <v/>
      </c>
      <c r="C102" s="11"/>
      <c r="D102" s="11"/>
      <c r="E102" s="11"/>
      <c r="F102" s="11"/>
      <c r="G102" s="11"/>
      <c r="H102" s="12"/>
      <c r="I102" s="12"/>
      <c r="J102" s="13" t="str">
        <f aca="false">IF(N(H102)+N(I102)=0,"",H102-I102)</f>
        <v/>
      </c>
      <c r="K102" s="11"/>
      <c r="L102" s="11"/>
      <c r="M102" s="11"/>
    </row>
    <row r="103" customFormat="false" ht="15" hidden="false" customHeight="false" outlineLevel="0" collapsed="false">
      <c r="A103" s="9"/>
      <c r="B103" s="10" t="str">
        <f aca="false">IF($A103="","",TEXT($A103,"yyyy-mm"))</f>
        <v/>
      </c>
      <c r="C103" s="11"/>
      <c r="D103" s="11"/>
      <c r="E103" s="11"/>
      <c r="F103" s="11"/>
      <c r="G103" s="11"/>
      <c r="H103" s="12"/>
      <c r="I103" s="12"/>
      <c r="J103" s="13" t="str">
        <f aca="false">IF(N(H103)+N(I103)=0,"",H103-I103)</f>
        <v/>
      </c>
      <c r="K103" s="11"/>
      <c r="L103" s="11"/>
      <c r="M103" s="11"/>
    </row>
    <row r="104" customFormat="false" ht="15" hidden="false" customHeight="false" outlineLevel="0" collapsed="false">
      <c r="A104" s="9"/>
      <c r="B104" s="10" t="str">
        <f aca="false">IF($A104="","",TEXT($A104,"yyyy-mm"))</f>
        <v/>
      </c>
      <c r="C104" s="11"/>
      <c r="D104" s="11"/>
      <c r="E104" s="11"/>
      <c r="F104" s="11"/>
      <c r="G104" s="11"/>
      <c r="H104" s="12"/>
      <c r="I104" s="12"/>
      <c r="J104" s="13" t="str">
        <f aca="false">IF(N(H104)+N(I104)=0,"",H104-I104)</f>
        <v/>
      </c>
      <c r="K104" s="11"/>
      <c r="L104" s="11"/>
      <c r="M104" s="11"/>
    </row>
    <row r="105" customFormat="false" ht="15" hidden="false" customHeight="false" outlineLevel="0" collapsed="false">
      <c r="A105" s="9"/>
      <c r="B105" s="10" t="str">
        <f aca="false">IF($A105="","",TEXT($A105,"yyyy-mm"))</f>
        <v/>
      </c>
      <c r="C105" s="11"/>
      <c r="D105" s="11"/>
      <c r="E105" s="11"/>
      <c r="F105" s="11"/>
      <c r="G105" s="11"/>
      <c r="H105" s="12"/>
      <c r="I105" s="12"/>
      <c r="J105" s="13" t="str">
        <f aca="false">IF(N(H105)+N(I105)=0,"",H105-I105)</f>
        <v/>
      </c>
      <c r="K105" s="11"/>
      <c r="L105" s="11"/>
      <c r="M105" s="11"/>
    </row>
    <row r="106" customFormat="false" ht="15" hidden="false" customHeight="false" outlineLevel="0" collapsed="false">
      <c r="A106" s="9"/>
      <c r="B106" s="10" t="str">
        <f aca="false">IF($A106="","",TEXT($A106,"yyyy-mm"))</f>
        <v/>
      </c>
      <c r="C106" s="11"/>
      <c r="D106" s="11"/>
      <c r="E106" s="11"/>
      <c r="F106" s="11"/>
      <c r="G106" s="11"/>
      <c r="H106" s="12"/>
      <c r="I106" s="12"/>
      <c r="J106" s="13" t="str">
        <f aca="false">IF(N(H106)+N(I106)=0,"",H106-I106)</f>
        <v/>
      </c>
      <c r="K106" s="11"/>
      <c r="L106" s="11"/>
      <c r="M106" s="11"/>
    </row>
    <row r="107" customFormat="false" ht="15" hidden="false" customHeight="false" outlineLevel="0" collapsed="false">
      <c r="A107" s="9"/>
      <c r="B107" s="10" t="str">
        <f aca="false">IF($A107="","",TEXT($A107,"yyyy-mm"))</f>
        <v/>
      </c>
      <c r="C107" s="11"/>
      <c r="D107" s="11"/>
      <c r="E107" s="11"/>
      <c r="F107" s="11"/>
      <c r="G107" s="11"/>
      <c r="H107" s="12"/>
      <c r="I107" s="12"/>
      <c r="J107" s="13" t="str">
        <f aca="false">IF(N(H107)+N(I107)=0,"",H107-I107)</f>
        <v/>
      </c>
      <c r="K107" s="11"/>
      <c r="L107" s="11"/>
      <c r="M107" s="11"/>
    </row>
    <row r="108" customFormat="false" ht="15" hidden="false" customHeight="false" outlineLevel="0" collapsed="false">
      <c r="A108" s="9"/>
      <c r="B108" s="10" t="str">
        <f aca="false">IF($A108="","",TEXT($A108,"yyyy-mm"))</f>
        <v/>
      </c>
      <c r="C108" s="11"/>
      <c r="D108" s="11"/>
      <c r="E108" s="11"/>
      <c r="F108" s="11"/>
      <c r="G108" s="11"/>
      <c r="H108" s="12"/>
      <c r="I108" s="12"/>
      <c r="J108" s="13" t="str">
        <f aca="false">IF(N(H108)+N(I108)=0,"",H108-I108)</f>
        <v/>
      </c>
      <c r="K108" s="11"/>
      <c r="L108" s="11"/>
      <c r="M108" s="11"/>
    </row>
    <row r="109" customFormat="false" ht="15" hidden="false" customHeight="false" outlineLevel="0" collapsed="false">
      <c r="A109" s="9"/>
      <c r="B109" s="10" t="str">
        <f aca="false">IF($A109="","",TEXT($A109,"yyyy-mm"))</f>
        <v/>
      </c>
      <c r="C109" s="11"/>
      <c r="D109" s="11"/>
      <c r="E109" s="11"/>
      <c r="F109" s="11"/>
      <c r="G109" s="11"/>
      <c r="H109" s="12"/>
      <c r="I109" s="12"/>
      <c r="J109" s="13" t="str">
        <f aca="false">IF(N(H109)+N(I109)=0,"",H109-I109)</f>
        <v/>
      </c>
      <c r="K109" s="11"/>
      <c r="L109" s="11"/>
      <c r="M109" s="11"/>
    </row>
    <row r="110" customFormat="false" ht="15" hidden="false" customHeight="false" outlineLevel="0" collapsed="false">
      <c r="A110" s="9"/>
      <c r="B110" s="10" t="str">
        <f aca="false">IF($A110="","",TEXT($A110,"yyyy-mm"))</f>
        <v/>
      </c>
      <c r="C110" s="11"/>
      <c r="D110" s="11"/>
      <c r="E110" s="11"/>
      <c r="F110" s="11"/>
      <c r="G110" s="11"/>
      <c r="H110" s="12"/>
      <c r="I110" s="12"/>
      <c r="J110" s="13" t="str">
        <f aca="false">IF(N(H110)+N(I110)=0,"",H110-I110)</f>
        <v/>
      </c>
      <c r="K110" s="11"/>
      <c r="L110" s="11"/>
      <c r="M110" s="11"/>
    </row>
    <row r="111" customFormat="false" ht="15" hidden="false" customHeight="false" outlineLevel="0" collapsed="false">
      <c r="A111" s="9"/>
      <c r="B111" s="10" t="str">
        <f aca="false">IF($A111="","",TEXT($A111,"yyyy-mm"))</f>
        <v/>
      </c>
      <c r="C111" s="11"/>
      <c r="D111" s="11"/>
      <c r="E111" s="11"/>
      <c r="F111" s="11"/>
      <c r="G111" s="11"/>
      <c r="H111" s="12"/>
      <c r="I111" s="12"/>
      <c r="J111" s="13" t="str">
        <f aca="false">IF(N(H111)+N(I111)=0,"",H111-I111)</f>
        <v/>
      </c>
      <c r="K111" s="11"/>
      <c r="L111" s="11"/>
      <c r="M111" s="11"/>
    </row>
    <row r="112" customFormat="false" ht="15" hidden="false" customHeight="false" outlineLevel="0" collapsed="false">
      <c r="A112" s="9"/>
      <c r="B112" s="10" t="str">
        <f aca="false">IF($A112="","",TEXT($A112,"yyyy-mm"))</f>
        <v/>
      </c>
      <c r="C112" s="11"/>
      <c r="D112" s="11"/>
      <c r="E112" s="11"/>
      <c r="F112" s="11"/>
      <c r="G112" s="11"/>
      <c r="H112" s="12"/>
      <c r="I112" s="12"/>
      <c r="J112" s="13" t="str">
        <f aca="false">IF(N(H112)+N(I112)=0,"",H112-I112)</f>
        <v/>
      </c>
      <c r="K112" s="11"/>
      <c r="L112" s="11"/>
      <c r="M112" s="11"/>
    </row>
    <row r="113" customFormat="false" ht="15" hidden="false" customHeight="false" outlineLevel="0" collapsed="false">
      <c r="A113" s="9"/>
      <c r="B113" s="10" t="str">
        <f aca="false">IF($A113="","",TEXT($A113,"yyyy-mm"))</f>
        <v/>
      </c>
      <c r="C113" s="11"/>
      <c r="D113" s="11"/>
      <c r="E113" s="11"/>
      <c r="F113" s="11"/>
      <c r="G113" s="11"/>
      <c r="H113" s="12"/>
      <c r="I113" s="12"/>
      <c r="J113" s="13" t="str">
        <f aca="false">IF(N(H113)+N(I113)=0,"",H113-I113)</f>
        <v/>
      </c>
      <c r="K113" s="11"/>
      <c r="L113" s="11"/>
      <c r="M113" s="11"/>
    </row>
    <row r="114" customFormat="false" ht="15" hidden="false" customHeight="false" outlineLevel="0" collapsed="false">
      <c r="A114" s="9"/>
      <c r="B114" s="10" t="str">
        <f aca="false">IF($A114="","",TEXT($A114,"yyyy-mm"))</f>
        <v/>
      </c>
      <c r="C114" s="11"/>
      <c r="D114" s="11"/>
      <c r="E114" s="11"/>
      <c r="F114" s="11"/>
      <c r="G114" s="11"/>
      <c r="H114" s="12"/>
      <c r="I114" s="12"/>
      <c r="J114" s="13" t="str">
        <f aca="false">IF(N(H114)+N(I114)=0,"",H114-I114)</f>
        <v/>
      </c>
      <c r="K114" s="11"/>
      <c r="L114" s="11"/>
      <c r="M114" s="11"/>
    </row>
    <row r="115" customFormat="false" ht="15" hidden="false" customHeight="false" outlineLevel="0" collapsed="false">
      <c r="A115" s="9"/>
      <c r="B115" s="10" t="str">
        <f aca="false">IF($A115="","",TEXT($A115,"yyyy-mm"))</f>
        <v/>
      </c>
      <c r="C115" s="11"/>
      <c r="D115" s="11"/>
      <c r="E115" s="11"/>
      <c r="F115" s="11"/>
      <c r="G115" s="11"/>
      <c r="H115" s="12"/>
      <c r="I115" s="12"/>
      <c r="J115" s="13" t="str">
        <f aca="false">IF(N(H115)+N(I115)=0,"",H115-I115)</f>
        <v/>
      </c>
      <c r="K115" s="11"/>
      <c r="L115" s="11"/>
      <c r="M115" s="11"/>
    </row>
    <row r="116" customFormat="false" ht="15" hidden="false" customHeight="false" outlineLevel="0" collapsed="false">
      <c r="A116" s="9"/>
      <c r="B116" s="10" t="str">
        <f aca="false">IF($A116="","",TEXT($A116,"yyyy-mm"))</f>
        <v/>
      </c>
      <c r="C116" s="11"/>
      <c r="D116" s="11"/>
      <c r="E116" s="11"/>
      <c r="F116" s="11"/>
      <c r="G116" s="11"/>
      <c r="H116" s="12"/>
      <c r="I116" s="12"/>
      <c r="J116" s="13" t="str">
        <f aca="false">IF(N(H116)+N(I116)=0,"",H116-I116)</f>
        <v/>
      </c>
      <c r="K116" s="11"/>
      <c r="L116" s="11"/>
      <c r="M116" s="11"/>
    </row>
    <row r="117" customFormat="false" ht="15" hidden="false" customHeight="false" outlineLevel="0" collapsed="false">
      <c r="A117" s="9"/>
      <c r="B117" s="10" t="str">
        <f aca="false">IF($A117="","",TEXT($A117,"yyyy-mm"))</f>
        <v/>
      </c>
      <c r="C117" s="11"/>
      <c r="D117" s="11"/>
      <c r="E117" s="11"/>
      <c r="F117" s="11"/>
      <c r="G117" s="11"/>
      <c r="H117" s="12"/>
      <c r="I117" s="12"/>
      <c r="J117" s="13" t="str">
        <f aca="false">IF(N(H117)+N(I117)=0,"",H117-I117)</f>
        <v/>
      </c>
      <c r="K117" s="11"/>
      <c r="L117" s="11"/>
      <c r="M117" s="11"/>
    </row>
    <row r="118" customFormat="false" ht="15" hidden="false" customHeight="false" outlineLevel="0" collapsed="false">
      <c r="A118" s="9"/>
      <c r="B118" s="10" t="str">
        <f aca="false">IF($A118="","",TEXT($A118,"yyyy-mm"))</f>
        <v/>
      </c>
      <c r="C118" s="11"/>
      <c r="D118" s="11"/>
      <c r="E118" s="11"/>
      <c r="F118" s="11"/>
      <c r="G118" s="11"/>
      <c r="H118" s="12"/>
      <c r="I118" s="12"/>
      <c r="J118" s="13" t="str">
        <f aca="false">IF(N(H118)+N(I118)=0,"",H118-I118)</f>
        <v/>
      </c>
      <c r="K118" s="11"/>
      <c r="L118" s="11"/>
      <c r="M118" s="11"/>
    </row>
    <row r="119" customFormat="false" ht="15" hidden="false" customHeight="false" outlineLevel="0" collapsed="false">
      <c r="A119" s="9"/>
      <c r="B119" s="10" t="str">
        <f aca="false">IF($A119="","",TEXT($A119,"yyyy-mm"))</f>
        <v/>
      </c>
      <c r="C119" s="11"/>
      <c r="D119" s="11"/>
      <c r="E119" s="11"/>
      <c r="F119" s="11"/>
      <c r="G119" s="11"/>
      <c r="H119" s="12"/>
      <c r="I119" s="12"/>
      <c r="J119" s="13" t="str">
        <f aca="false">IF(N(H119)+N(I119)=0,"",H119-I119)</f>
        <v/>
      </c>
      <c r="K119" s="11"/>
      <c r="L119" s="11"/>
      <c r="M119" s="11"/>
    </row>
    <row r="120" customFormat="false" ht="15" hidden="false" customHeight="false" outlineLevel="0" collapsed="false">
      <c r="A120" s="9"/>
      <c r="B120" s="10" t="str">
        <f aca="false">IF($A120="","",TEXT($A120,"yyyy-mm"))</f>
        <v/>
      </c>
      <c r="C120" s="11"/>
      <c r="D120" s="11"/>
      <c r="E120" s="11"/>
      <c r="F120" s="11"/>
      <c r="G120" s="11"/>
      <c r="H120" s="12"/>
      <c r="I120" s="12"/>
      <c r="J120" s="13" t="str">
        <f aca="false">IF(N(H120)+N(I120)=0,"",H120-I120)</f>
        <v/>
      </c>
      <c r="K120" s="11"/>
      <c r="L120" s="11"/>
      <c r="M120" s="11"/>
    </row>
    <row r="121" customFormat="false" ht="15" hidden="false" customHeight="false" outlineLevel="0" collapsed="false">
      <c r="A121" s="9"/>
      <c r="B121" s="10" t="str">
        <f aca="false">IF($A121="","",TEXT($A121,"yyyy-mm"))</f>
        <v/>
      </c>
      <c r="C121" s="11"/>
      <c r="D121" s="11"/>
      <c r="E121" s="11"/>
      <c r="F121" s="11"/>
      <c r="G121" s="11"/>
      <c r="H121" s="12"/>
      <c r="I121" s="12"/>
      <c r="J121" s="13" t="str">
        <f aca="false">IF(N(H121)+N(I121)=0,"",H121-I121)</f>
        <v/>
      </c>
      <c r="K121" s="11"/>
      <c r="L121" s="11"/>
      <c r="M121" s="11"/>
    </row>
    <row r="122" customFormat="false" ht="15" hidden="false" customHeight="false" outlineLevel="0" collapsed="false">
      <c r="A122" s="9"/>
      <c r="B122" s="10" t="str">
        <f aca="false">IF($A122="","",TEXT($A122,"yyyy-mm"))</f>
        <v/>
      </c>
      <c r="C122" s="11"/>
      <c r="D122" s="11"/>
      <c r="E122" s="11"/>
      <c r="F122" s="11"/>
      <c r="G122" s="11"/>
      <c r="H122" s="12"/>
      <c r="I122" s="12"/>
      <c r="J122" s="13" t="str">
        <f aca="false">IF(N(H122)+N(I122)=0,"",H122-I122)</f>
        <v/>
      </c>
      <c r="K122" s="11"/>
      <c r="L122" s="11"/>
      <c r="M122" s="11"/>
    </row>
    <row r="123" customFormat="false" ht="15" hidden="false" customHeight="false" outlineLevel="0" collapsed="false">
      <c r="A123" s="9"/>
      <c r="B123" s="10" t="str">
        <f aca="false">IF($A123="","",TEXT($A123,"yyyy-mm"))</f>
        <v/>
      </c>
      <c r="C123" s="11"/>
      <c r="D123" s="11"/>
      <c r="E123" s="11"/>
      <c r="F123" s="11"/>
      <c r="G123" s="11"/>
      <c r="H123" s="12"/>
      <c r="I123" s="12"/>
      <c r="J123" s="13" t="str">
        <f aca="false">IF(N(H123)+N(I123)=0,"",H123-I123)</f>
        <v/>
      </c>
      <c r="K123" s="11"/>
      <c r="L123" s="11"/>
      <c r="M123" s="11"/>
    </row>
    <row r="124" customFormat="false" ht="15" hidden="false" customHeight="false" outlineLevel="0" collapsed="false">
      <c r="A124" s="9"/>
      <c r="B124" s="10" t="str">
        <f aca="false">IF($A124="","",TEXT($A124,"yyyy-mm"))</f>
        <v/>
      </c>
      <c r="C124" s="11"/>
      <c r="D124" s="11"/>
      <c r="E124" s="11"/>
      <c r="F124" s="11"/>
      <c r="G124" s="11"/>
      <c r="H124" s="12"/>
      <c r="I124" s="12"/>
      <c r="J124" s="13" t="str">
        <f aca="false">IF(N(H124)+N(I124)=0,"",H124-I124)</f>
        <v/>
      </c>
      <c r="K124" s="11"/>
      <c r="L124" s="11"/>
      <c r="M124" s="11"/>
    </row>
    <row r="125" customFormat="false" ht="15" hidden="false" customHeight="false" outlineLevel="0" collapsed="false">
      <c r="A125" s="9"/>
      <c r="B125" s="10" t="str">
        <f aca="false">IF($A125="","",TEXT($A125,"yyyy-mm"))</f>
        <v/>
      </c>
      <c r="C125" s="11"/>
      <c r="D125" s="11"/>
      <c r="E125" s="11"/>
      <c r="F125" s="11"/>
      <c r="G125" s="11"/>
      <c r="H125" s="12"/>
      <c r="I125" s="12"/>
      <c r="J125" s="13" t="str">
        <f aca="false">IF(N(H125)+N(I125)=0,"",H125-I125)</f>
        <v/>
      </c>
      <c r="K125" s="11"/>
      <c r="L125" s="11"/>
      <c r="M125" s="11"/>
    </row>
    <row r="126" customFormat="false" ht="15" hidden="false" customHeight="false" outlineLevel="0" collapsed="false">
      <c r="A126" s="9"/>
      <c r="B126" s="10" t="str">
        <f aca="false">IF($A126="","",TEXT($A126,"yyyy-mm"))</f>
        <v/>
      </c>
      <c r="C126" s="11"/>
      <c r="D126" s="11"/>
      <c r="E126" s="11"/>
      <c r="F126" s="11"/>
      <c r="G126" s="11"/>
      <c r="H126" s="12"/>
      <c r="I126" s="12"/>
      <c r="J126" s="13" t="str">
        <f aca="false">IF(N(H126)+N(I126)=0,"",H126-I126)</f>
        <v/>
      </c>
      <c r="K126" s="11"/>
      <c r="L126" s="11"/>
      <c r="M126" s="11"/>
    </row>
    <row r="127" customFormat="false" ht="15" hidden="false" customHeight="false" outlineLevel="0" collapsed="false">
      <c r="A127" s="9"/>
      <c r="B127" s="10" t="str">
        <f aca="false">IF($A127="","",TEXT($A127,"yyyy-mm"))</f>
        <v/>
      </c>
      <c r="C127" s="11"/>
      <c r="D127" s="11"/>
      <c r="E127" s="11"/>
      <c r="F127" s="11"/>
      <c r="G127" s="11"/>
      <c r="H127" s="12"/>
      <c r="I127" s="12"/>
      <c r="J127" s="13" t="str">
        <f aca="false">IF(N(H127)+N(I127)=0,"",H127-I127)</f>
        <v/>
      </c>
      <c r="K127" s="11"/>
      <c r="L127" s="11"/>
      <c r="M127" s="11"/>
    </row>
    <row r="128" customFormat="false" ht="15" hidden="false" customHeight="false" outlineLevel="0" collapsed="false">
      <c r="A128" s="9"/>
      <c r="B128" s="10" t="str">
        <f aca="false">IF($A128="","",TEXT($A128,"yyyy-mm"))</f>
        <v/>
      </c>
      <c r="C128" s="11"/>
      <c r="D128" s="11"/>
      <c r="E128" s="11"/>
      <c r="F128" s="11"/>
      <c r="G128" s="11"/>
      <c r="H128" s="12"/>
      <c r="I128" s="12"/>
      <c r="J128" s="13" t="str">
        <f aca="false">IF(N(H128)+N(I128)=0,"",H128-I128)</f>
        <v/>
      </c>
      <c r="K128" s="11"/>
      <c r="L128" s="11"/>
      <c r="M128" s="11"/>
    </row>
    <row r="129" customFormat="false" ht="15" hidden="false" customHeight="false" outlineLevel="0" collapsed="false">
      <c r="A129" s="9"/>
      <c r="B129" s="10" t="str">
        <f aca="false">IF($A129="","",TEXT($A129,"yyyy-mm"))</f>
        <v/>
      </c>
      <c r="C129" s="11"/>
      <c r="D129" s="11"/>
      <c r="E129" s="11"/>
      <c r="F129" s="11"/>
      <c r="G129" s="11"/>
      <c r="H129" s="12"/>
      <c r="I129" s="12"/>
      <c r="J129" s="13" t="str">
        <f aca="false">IF(N(H129)+N(I129)=0,"",H129-I129)</f>
        <v/>
      </c>
      <c r="K129" s="11"/>
      <c r="L129" s="11"/>
      <c r="M129" s="11"/>
    </row>
    <row r="130" customFormat="false" ht="15" hidden="false" customHeight="false" outlineLevel="0" collapsed="false">
      <c r="A130" s="9"/>
      <c r="B130" s="10" t="str">
        <f aca="false">IF($A130="","",TEXT($A130,"yyyy-mm"))</f>
        <v/>
      </c>
      <c r="C130" s="11"/>
      <c r="D130" s="11"/>
      <c r="E130" s="11"/>
      <c r="F130" s="11"/>
      <c r="G130" s="11"/>
      <c r="H130" s="12"/>
      <c r="I130" s="12"/>
      <c r="J130" s="13" t="str">
        <f aca="false">IF(N(H130)+N(I130)=0,"",H130-I130)</f>
        <v/>
      </c>
      <c r="K130" s="11"/>
      <c r="L130" s="11"/>
      <c r="M130" s="11"/>
    </row>
    <row r="131" customFormat="false" ht="15" hidden="false" customHeight="false" outlineLevel="0" collapsed="false">
      <c r="A131" s="9"/>
      <c r="B131" s="10" t="str">
        <f aca="false">IF($A131="","",TEXT($A131,"yyyy-mm"))</f>
        <v/>
      </c>
      <c r="C131" s="11"/>
      <c r="D131" s="11"/>
      <c r="E131" s="11"/>
      <c r="F131" s="11"/>
      <c r="G131" s="11"/>
      <c r="H131" s="12"/>
      <c r="I131" s="12"/>
      <c r="J131" s="13" t="str">
        <f aca="false">IF(N(H131)+N(I131)=0,"",H131-I131)</f>
        <v/>
      </c>
      <c r="K131" s="11"/>
      <c r="L131" s="11"/>
      <c r="M131" s="11"/>
    </row>
    <row r="132" customFormat="false" ht="15" hidden="false" customHeight="false" outlineLevel="0" collapsed="false">
      <c r="A132" s="9"/>
      <c r="B132" s="10" t="str">
        <f aca="false">IF($A132="","",TEXT($A132,"yyyy-mm"))</f>
        <v/>
      </c>
      <c r="C132" s="11"/>
      <c r="D132" s="11"/>
      <c r="E132" s="11"/>
      <c r="F132" s="11"/>
      <c r="G132" s="11"/>
      <c r="H132" s="12"/>
      <c r="I132" s="12"/>
      <c r="J132" s="13" t="str">
        <f aca="false">IF(N(H132)+N(I132)=0,"",H132-I132)</f>
        <v/>
      </c>
      <c r="K132" s="11"/>
      <c r="L132" s="11"/>
      <c r="M132" s="11"/>
    </row>
    <row r="133" customFormat="false" ht="15" hidden="false" customHeight="false" outlineLevel="0" collapsed="false">
      <c r="A133" s="9"/>
      <c r="B133" s="10" t="str">
        <f aca="false">IF($A133="","",TEXT($A133,"yyyy-mm"))</f>
        <v/>
      </c>
      <c r="C133" s="11"/>
      <c r="D133" s="11"/>
      <c r="E133" s="11"/>
      <c r="F133" s="11"/>
      <c r="G133" s="11"/>
      <c r="H133" s="12"/>
      <c r="I133" s="12"/>
      <c r="J133" s="13" t="str">
        <f aca="false">IF(N(H133)+N(I133)=0,"",H133-I133)</f>
        <v/>
      </c>
      <c r="K133" s="11"/>
      <c r="L133" s="11"/>
      <c r="M133" s="11"/>
    </row>
    <row r="134" customFormat="false" ht="15" hidden="false" customHeight="false" outlineLevel="0" collapsed="false">
      <c r="A134" s="9"/>
      <c r="B134" s="10" t="str">
        <f aca="false">IF($A134="","",TEXT($A134,"yyyy-mm"))</f>
        <v/>
      </c>
      <c r="C134" s="11"/>
      <c r="D134" s="11"/>
      <c r="E134" s="11"/>
      <c r="F134" s="11"/>
      <c r="G134" s="11"/>
      <c r="H134" s="12"/>
      <c r="I134" s="12"/>
      <c r="J134" s="13" t="str">
        <f aca="false">IF(N(H134)+N(I134)=0,"",H134-I134)</f>
        <v/>
      </c>
      <c r="K134" s="11"/>
      <c r="L134" s="11"/>
      <c r="M134" s="11"/>
    </row>
    <row r="135" customFormat="false" ht="15" hidden="false" customHeight="false" outlineLevel="0" collapsed="false">
      <c r="A135" s="9"/>
      <c r="B135" s="10" t="str">
        <f aca="false">IF($A135="","",TEXT($A135,"yyyy-mm"))</f>
        <v/>
      </c>
      <c r="C135" s="11"/>
      <c r="D135" s="11"/>
      <c r="E135" s="11"/>
      <c r="F135" s="11"/>
      <c r="G135" s="11"/>
      <c r="H135" s="12"/>
      <c r="I135" s="12"/>
      <c r="J135" s="13" t="str">
        <f aca="false">IF(N(H135)+N(I135)=0,"",H135-I135)</f>
        <v/>
      </c>
      <c r="K135" s="11"/>
      <c r="L135" s="11"/>
      <c r="M135" s="11"/>
    </row>
    <row r="136" customFormat="false" ht="15" hidden="false" customHeight="false" outlineLevel="0" collapsed="false">
      <c r="A136" s="9"/>
      <c r="B136" s="10" t="str">
        <f aca="false">IF($A136="","",TEXT($A136,"yyyy-mm"))</f>
        <v/>
      </c>
      <c r="C136" s="11"/>
      <c r="D136" s="11"/>
      <c r="E136" s="11"/>
      <c r="F136" s="11"/>
      <c r="G136" s="11"/>
      <c r="H136" s="12"/>
      <c r="I136" s="12"/>
      <c r="J136" s="13" t="str">
        <f aca="false">IF(N(H136)+N(I136)=0,"",H136-I136)</f>
        <v/>
      </c>
      <c r="K136" s="11"/>
      <c r="L136" s="11"/>
      <c r="M136" s="11"/>
    </row>
    <row r="137" customFormat="false" ht="15" hidden="false" customHeight="false" outlineLevel="0" collapsed="false">
      <c r="A137" s="9"/>
      <c r="B137" s="10" t="str">
        <f aca="false">IF($A137="","",TEXT($A137,"yyyy-mm"))</f>
        <v/>
      </c>
      <c r="C137" s="11"/>
      <c r="D137" s="11"/>
      <c r="E137" s="11"/>
      <c r="F137" s="11"/>
      <c r="G137" s="11"/>
      <c r="H137" s="12"/>
      <c r="I137" s="12"/>
      <c r="J137" s="13" t="str">
        <f aca="false">IF(N(H137)+N(I137)=0,"",H137-I137)</f>
        <v/>
      </c>
      <c r="K137" s="11"/>
      <c r="L137" s="11"/>
      <c r="M137" s="11"/>
    </row>
    <row r="138" customFormat="false" ht="15" hidden="false" customHeight="false" outlineLevel="0" collapsed="false">
      <c r="A138" s="9"/>
      <c r="B138" s="10" t="str">
        <f aca="false">IF($A138="","",TEXT($A138,"yyyy-mm"))</f>
        <v/>
      </c>
      <c r="C138" s="11"/>
      <c r="D138" s="11"/>
      <c r="E138" s="11"/>
      <c r="F138" s="11"/>
      <c r="G138" s="11"/>
      <c r="H138" s="12"/>
      <c r="I138" s="12"/>
      <c r="J138" s="13" t="str">
        <f aca="false">IF(N(H138)+N(I138)=0,"",H138-I138)</f>
        <v/>
      </c>
      <c r="K138" s="11"/>
      <c r="L138" s="11"/>
      <c r="M138" s="11"/>
    </row>
    <row r="139" customFormat="false" ht="15" hidden="false" customHeight="false" outlineLevel="0" collapsed="false">
      <c r="A139" s="9"/>
      <c r="B139" s="10" t="str">
        <f aca="false">IF($A139="","",TEXT($A139,"yyyy-mm"))</f>
        <v/>
      </c>
      <c r="C139" s="11"/>
      <c r="D139" s="11"/>
      <c r="E139" s="11"/>
      <c r="F139" s="11"/>
      <c r="G139" s="11"/>
      <c r="H139" s="12"/>
      <c r="I139" s="12"/>
      <c r="J139" s="13" t="str">
        <f aca="false">IF(N(H139)+N(I139)=0,"",H139-I139)</f>
        <v/>
      </c>
      <c r="K139" s="11"/>
      <c r="L139" s="11"/>
      <c r="M139" s="11"/>
    </row>
    <row r="140" customFormat="false" ht="15" hidden="false" customHeight="false" outlineLevel="0" collapsed="false">
      <c r="A140" s="9"/>
      <c r="B140" s="10" t="str">
        <f aca="false">IF($A140="","",TEXT($A140,"yyyy-mm"))</f>
        <v/>
      </c>
      <c r="C140" s="11"/>
      <c r="D140" s="11"/>
      <c r="E140" s="11"/>
      <c r="F140" s="11"/>
      <c r="G140" s="11"/>
      <c r="H140" s="12"/>
      <c r="I140" s="12"/>
      <c r="J140" s="13" t="str">
        <f aca="false">IF(N(H140)+N(I140)=0,"",H140-I140)</f>
        <v/>
      </c>
      <c r="K140" s="11"/>
      <c r="L140" s="11"/>
      <c r="M140" s="11"/>
    </row>
    <row r="141" customFormat="false" ht="15" hidden="false" customHeight="false" outlineLevel="0" collapsed="false">
      <c r="A141" s="9"/>
      <c r="B141" s="10" t="str">
        <f aca="false">IF($A141="","",TEXT($A141,"yyyy-mm"))</f>
        <v/>
      </c>
      <c r="C141" s="11"/>
      <c r="D141" s="11"/>
      <c r="E141" s="11"/>
      <c r="F141" s="11"/>
      <c r="G141" s="11"/>
      <c r="H141" s="12"/>
      <c r="I141" s="12"/>
      <c r="J141" s="13" t="str">
        <f aca="false">IF(N(H141)+N(I141)=0,"",H141-I141)</f>
        <v/>
      </c>
      <c r="K141" s="11"/>
      <c r="L141" s="11"/>
      <c r="M141" s="11"/>
    </row>
    <row r="142" customFormat="false" ht="15" hidden="false" customHeight="false" outlineLevel="0" collapsed="false">
      <c r="A142" s="9"/>
      <c r="B142" s="10" t="str">
        <f aca="false">IF($A142="","",TEXT($A142,"yyyy-mm"))</f>
        <v/>
      </c>
      <c r="C142" s="11"/>
      <c r="D142" s="11"/>
      <c r="E142" s="11"/>
      <c r="F142" s="11"/>
      <c r="G142" s="11"/>
      <c r="H142" s="12"/>
      <c r="I142" s="12"/>
      <c r="J142" s="13" t="str">
        <f aca="false">IF(N(H142)+N(I142)=0,"",H142-I142)</f>
        <v/>
      </c>
      <c r="K142" s="11"/>
      <c r="L142" s="11"/>
      <c r="M142" s="11"/>
    </row>
    <row r="143" customFormat="false" ht="15" hidden="false" customHeight="false" outlineLevel="0" collapsed="false">
      <c r="A143" s="9"/>
      <c r="B143" s="10" t="str">
        <f aca="false">IF($A143="","",TEXT($A143,"yyyy-mm"))</f>
        <v/>
      </c>
      <c r="C143" s="11"/>
      <c r="D143" s="11"/>
      <c r="E143" s="11"/>
      <c r="F143" s="11"/>
      <c r="G143" s="11"/>
      <c r="H143" s="12"/>
      <c r="I143" s="12"/>
      <c r="J143" s="13" t="str">
        <f aca="false">IF(N(H143)+N(I143)=0,"",H143-I143)</f>
        <v/>
      </c>
      <c r="K143" s="11"/>
      <c r="L143" s="11"/>
      <c r="M143" s="11"/>
    </row>
    <row r="144" customFormat="false" ht="15" hidden="false" customHeight="false" outlineLevel="0" collapsed="false">
      <c r="A144" s="9"/>
      <c r="B144" s="10" t="str">
        <f aca="false">IF($A144="","",TEXT($A144,"yyyy-mm"))</f>
        <v/>
      </c>
      <c r="C144" s="11"/>
      <c r="D144" s="11"/>
      <c r="E144" s="11"/>
      <c r="F144" s="11"/>
      <c r="G144" s="11"/>
      <c r="H144" s="12"/>
      <c r="I144" s="12"/>
      <c r="J144" s="13" t="str">
        <f aca="false">IF(N(H144)+N(I144)=0,"",H144-I144)</f>
        <v/>
      </c>
      <c r="K144" s="11"/>
      <c r="L144" s="11"/>
      <c r="M144" s="11"/>
    </row>
    <row r="145" customFormat="false" ht="15" hidden="false" customHeight="false" outlineLevel="0" collapsed="false">
      <c r="A145" s="9"/>
      <c r="B145" s="10" t="str">
        <f aca="false">IF($A145="","",TEXT($A145,"yyyy-mm"))</f>
        <v/>
      </c>
      <c r="C145" s="11"/>
      <c r="D145" s="11"/>
      <c r="E145" s="11"/>
      <c r="F145" s="11"/>
      <c r="G145" s="11"/>
      <c r="H145" s="12"/>
      <c r="I145" s="12"/>
      <c r="J145" s="13" t="str">
        <f aca="false">IF(N(H145)+N(I145)=0,"",H145-I145)</f>
        <v/>
      </c>
      <c r="K145" s="11"/>
      <c r="L145" s="11"/>
      <c r="M145" s="11"/>
    </row>
    <row r="146" customFormat="false" ht="15" hidden="false" customHeight="false" outlineLevel="0" collapsed="false">
      <c r="A146" s="9"/>
      <c r="B146" s="10" t="str">
        <f aca="false">IF($A146="","",TEXT($A146,"yyyy-mm"))</f>
        <v/>
      </c>
      <c r="C146" s="11"/>
      <c r="D146" s="11"/>
      <c r="E146" s="11"/>
      <c r="F146" s="11"/>
      <c r="G146" s="11"/>
      <c r="H146" s="12"/>
      <c r="I146" s="12"/>
      <c r="J146" s="13" t="str">
        <f aca="false">IF(N(H146)+N(I146)=0,"",H146-I146)</f>
        <v/>
      </c>
      <c r="K146" s="11"/>
      <c r="L146" s="11"/>
      <c r="M146" s="11"/>
    </row>
    <row r="147" customFormat="false" ht="15" hidden="false" customHeight="false" outlineLevel="0" collapsed="false">
      <c r="A147" s="9"/>
      <c r="B147" s="10" t="str">
        <f aca="false">IF($A147="","",TEXT($A147,"yyyy-mm"))</f>
        <v/>
      </c>
      <c r="C147" s="11"/>
      <c r="D147" s="11"/>
      <c r="E147" s="11"/>
      <c r="F147" s="11"/>
      <c r="G147" s="11"/>
      <c r="H147" s="12"/>
      <c r="I147" s="12"/>
      <c r="J147" s="13" t="str">
        <f aca="false">IF(N(H147)+N(I147)=0,"",H147-I147)</f>
        <v/>
      </c>
      <c r="K147" s="11"/>
      <c r="L147" s="11"/>
      <c r="M147" s="11"/>
    </row>
    <row r="148" customFormat="false" ht="15" hidden="false" customHeight="false" outlineLevel="0" collapsed="false">
      <c r="A148" s="9"/>
      <c r="B148" s="10" t="str">
        <f aca="false">IF($A148="","",TEXT($A148,"yyyy-mm"))</f>
        <v/>
      </c>
      <c r="C148" s="11"/>
      <c r="D148" s="11"/>
      <c r="E148" s="11"/>
      <c r="F148" s="11"/>
      <c r="G148" s="11"/>
      <c r="H148" s="12"/>
      <c r="I148" s="12"/>
      <c r="J148" s="13" t="str">
        <f aca="false">IF(N(H148)+N(I148)=0,"",H148-I148)</f>
        <v/>
      </c>
      <c r="K148" s="11"/>
      <c r="L148" s="11"/>
      <c r="M148" s="11"/>
    </row>
    <row r="149" customFormat="false" ht="15" hidden="false" customHeight="false" outlineLevel="0" collapsed="false">
      <c r="A149" s="9"/>
      <c r="B149" s="10" t="str">
        <f aca="false">IF($A149="","",TEXT($A149,"yyyy-mm"))</f>
        <v/>
      </c>
      <c r="C149" s="11"/>
      <c r="D149" s="11"/>
      <c r="E149" s="11"/>
      <c r="F149" s="11"/>
      <c r="G149" s="11"/>
      <c r="H149" s="12"/>
      <c r="I149" s="12"/>
      <c r="J149" s="13" t="str">
        <f aca="false">IF(N(H149)+N(I149)=0,"",H149-I149)</f>
        <v/>
      </c>
      <c r="K149" s="11"/>
      <c r="L149" s="11"/>
      <c r="M149" s="11"/>
    </row>
    <row r="150" customFormat="false" ht="15" hidden="false" customHeight="false" outlineLevel="0" collapsed="false">
      <c r="A150" s="9"/>
      <c r="B150" s="10" t="str">
        <f aca="false">IF($A150="","",TEXT($A150,"yyyy-mm"))</f>
        <v/>
      </c>
      <c r="C150" s="11"/>
      <c r="D150" s="11"/>
      <c r="E150" s="11"/>
      <c r="F150" s="11"/>
      <c r="G150" s="11"/>
      <c r="H150" s="12"/>
      <c r="I150" s="12"/>
      <c r="J150" s="13" t="str">
        <f aca="false">IF(N(H150)+N(I150)=0,"",H150-I150)</f>
        <v/>
      </c>
      <c r="K150" s="11"/>
      <c r="L150" s="11"/>
      <c r="M150" s="11"/>
    </row>
    <row r="151" customFormat="false" ht="15" hidden="false" customHeight="false" outlineLevel="0" collapsed="false">
      <c r="A151" s="9"/>
      <c r="B151" s="10" t="str">
        <f aca="false">IF($A151="","",TEXT($A151,"yyyy-mm"))</f>
        <v/>
      </c>
      <c r="C151" s="11"/>
      <c r="D151" s="11"/>
      <c r="E151" s="11"/>
      <c r="F151" s="11"/>
      <c r="G151" s="11"/>
      <c r="H151" s="12"/>
      <c r="I151" s="12"/>
      <c r="J151" s="13" t="str">
        <f aca="false">IF(N(H151)+N(I151)=0,"",H151-I151)</f>
        <v/>
      </c>
      <c r="K151" s="11"/>
      <c r="L151" s="11"/>
      <c r="M151" s="11"/>
    </row>
    <row r="152" customFormat="false" ht="15" hidden="false" customHeight="false" outlineLevel="0" collapsed="false">
      <c r="A152" s="9"/>
      <c r="B152" s="10" t="str">
        <f aca="false">IF($A152="","",TEXT($A152,"yyyy-mm"))</f>
        <v/>
      </c>
      <c r="C152" s="11"/>
      <c r="D152" s="11"/>
      <c r="E152" s="11"/>
      <c r="F152" s="11"/>
      <c r="G152" s="11"/>
      <c r="H152" s="12"/>
      <c r="I152" s="12"/>
      <c r="J152" s="13" t="str">
        <f aca="false">IF(N(H152)+N(I152)=0,"",H152-I152)</f>
        <v/>
      </c>
      <c r="K152" s="11"/>
      <c r="L152" s="11"/>
      <c r="M152" s="11"/>
    </row>
    <row r="153" customFormat="false" ht="15" hidden="false" customHeight="false" outlineLevel="0" collapsed="false">
      <c r="A153" s="9"/>
      <c r="B153" s="10" t="str">
        <f aca="false">IF($A153="","",TEXT($A153,"yyyy-mm"))</f>
        <v/>
      </c>
      <c r="C153" s="11"/>
      <c r="D153" s="11"/>
      <c r="E153" s="11"/>
      <c r="F153" s="11"/>
      <c r="G153" s="11"/>
      <c r="H153" s="12"/>
      <c r="I153" s="12"/>
      <c r="J153" s="13" t="str">
        <f aca="false">IF(N(H153)+N(I153)=0,"",H153-I153)</f>
        <v/>
      </c>
      <c r="K153" s="11"/>
      <c r="L153" s="11"/>
      <c r="M153" s="11"/>
    </row>
    <row r="154" customFormat="false" ht="15" hidden="false" customHeight="false" outlineLevel="0" collapsed="false">
      <c r="A154" s="9"/>
      <c r="B154" s="10" t="str">
        <f aca="false">IF($A154="","",TEXT($A154,"yyyy-mm"))</f>
        <v/>
      </c>
      <c r="C154" s="11"/>
      <c r="D154" s="11"/>
      <c r="E154" s="11"/>
      <c r="F154" s="11"/>
      <c r="G154" s="11"/>
      <c r="H154" s="12"/>
      <c r="I154" s="12"/>
      <c r="J154" s="13" t="str">
        <f aca="false">IF(N(H154)+N(I154)=0,"",H154-I154)</f>
        <v/>
      </c>
      <c r="K154" s="11"/>
      <c r="L154" s="11"/>
      <c r="M154" s="11"/>
    </row>
    <row r="155" customFormat="false" ht="15" hidden="false" customHeight="false" outlineLevel="0" collapsed="false">
      <c r="A155" s="9"/>
      <c r="B155" s="10" t="str">
        <f aca="false">IF($A155="","",TEXT($A155,"yyyy-mm"))</f>
        <v/>
      </c>
      <c r="C155" s="11"/>
      <c r="D155" s="11"/>
      <c r="E155" s="11"/>
      <c r="F155" s="11"/>
      <c r="G155" s="11"/>
      <c r="H155" s="12"/>
      <c r="I155" s="12"/>
      <c r="J155" s="13" t="str">
        <f aca="false">IF(N(H155)+N(I155)=0,"",H155-I155)</f>
        <v/>
      </c>
      <c r="K155" s="11"/>
      <c r="L155" s="11"/>
      <c r="M155" s="11"/>
    </row>
    <row r="156" customFormat="false" ht="15" hidden="false" customHeight="false" outlineLevel="0" collapsed="false">
      <c r="A156" s="9"/>
      <c r="B156" s="10" t="str">
        <f aca="false">IF($A156="","",TEXT($A156,"yyyy-mm"))</f>
        <v/>
      </c>
      <c r="C156" s="11"/>
      <c r="D156" s="11"/>
      <c r="E156" s="11"/>
      <c r="F156" s="11"/>
      <c r="G156" s="11"/>
      <c r="H156" s="12"/>
      <c r="I156" s="12"/>
      <c r="J156" s="13" t="str">
        <f aca="false">IF(N(H156)+N(I156)=0,"",H156-I156)</f>
        <v/>
      </c>
      <c r="K156" s="11"/>
      <c r="L156" s="11"/>
      <c r="M156" s="11"/>
    </row>
    <row r="157" customFormat="false" ht="15" hidden="false" customHeight="false" outlineLevel="0" collapsed="false">
      <c r="A157" s="9"/>
      <c r="B157" s="10" t="str">
        <f aca="false">IF($A157="","",TEXT($A157,"yyyy-mm"))</f>
        <v/>
      </c>
      <c r="C157" s="11"/>
      <c r="D157" s="11"/>
      <c r="E157" s="11"/>
      <c r="F157" s="11"/>
      <c r="G157" s="11"/>
      <c r="H157" s="12"/>
      <c r="I157" s="12"/>
      <c r="J157" s="13" t="str">
        <f aca="false">IF(N(H157)+N(I157)=0,"",H157-I157)</f>
        <v/>
      </c>
      <c r="K157" s="11"/>
      <c r="L157" s="11"/>
      <c r="M157" s="11"/>
    </row>
    <row r="158" customFormat="false" ht="15" hidden="false" customHeight="false" outlineLevel="0" collapsed="false">
      <c r="A158" s="9"/>
      <c r="B158" s="10" t="str">
        <f aca="false">IF($A158="","",TEXT($A158,"yyyy-mm"))</f>
        <v/>
      </c>
      <c r="C158" s="11"/>
      <c r="D158" s="11"/>
      <c r="E158" s="11"/>
      <c r="F158" s="11"/>
      <c r="G158" s="11"/>
      <c r="H158" s="12"/>
      <c r="I158" s="12"/>
      <c r="J158" s="13" t="str">
        <f aca="false">IF(N(H158)+N(I158)=0,"",H158-I158)</f>
        <v/>
      </c>
      <c r="K158" s="11"/>
      <c r="L158" s="11"/>
      <c r="M158" s="11"/>
    </row>
    <row r="159" customFormat="false" ht="15" hidden="false" customHeight="false" outlineLevel="0" collapsed="false">
      <c r="A159" s="9"/>
      <c r="B159" s="10" t="str">
        <f aca="false">IF($A159="","",TEXT($A159,"yyyy-mm"))</f>
        <v/>
      </c>
      <c r="C159" s="11"/>
      <c r="D159" s="11"/>
      <c r="E159" s="11"/>
      <c r="F159" s="11"/>
      <c r="G159" s="11"/>
      <c r="H159" s="12"/>
      <c r="I159" s="12"/>
      <c r="J159" s="13" t="str">
        <f aca="false">IF(N(H159)+N(I159)=0,"",H159-I159)</f>
        <v/>
      </c>
      <c r="K159" s="11"/>
      <c r="L159" s="11"/>
      <c r="M159" s="11"/>
    </row>
    <row r="160" customFormat="false" ht="15" hidden="false" customHeight="false" outlineLevel="0" collapsed="false">
      <c r="A160" s="9"/>
      <c r="B160" s="10" t="str">
        <f aca="false">IF($A160="","",TEXT($A160,"yyyy-mm"))</f>
        <v/>
      </c>
      <c r="C160" s="11"/>
      <c r="D160" s="11"/>
      <c r="E160" s="11"/>
      <c r="F160" s="11"/>
      <c r="G160" s="11"/>
      <c r="H160" s="12"/>
      <c r="I160" s="12"/>
      <c r="J160" s="13" t="str">
        <f aca="false">IF(N(H160)+N(I160)=0,"",H160-I160)</f>
        <v/>
      </c>
      <c r="K160" s="11"/>
      <c r="L160" s="11"/>
      <c r="M160" s="11"/>
    </row>
    <row r="161" customFormat="false" ht="15" hidden="false" customHeight="false" outlineLevel="0" collapsed="false">
      <c r="A161" s="9"/>
      <c r="B161" s="10" t="str">
        <f aca="false">IF($A161="","",TEXT($A161,"yyyy-mm"))</f>
        <v/>
      </c>
      <c r="C161" s="11"/>
      <c r="D161" s="11"/>
      <c r="E161" s="11"/>
      <c r="F161" s="11"/>
      <c r="G161" s="11"/>
      <c r="H161" s="12"/>
      <c r="I161" s="12"/>
      <c r="J161" s="13" t="str">
        <f aca="false">IF(N(H161)+N(I161)=0,"",H161-I161)</f>
        <v/>
      </c>
      <c r="K161" s="11"/>
      <c r="L161" s="11"/>
      <c r="M161" s="11"/>
    </row>
    <row r="162" customFormat="false" ht="15" hidden="false" customHeight="false" outlineLevel="0" collapsed="false">
      <c r="A162" s="9"/>
      <c r="B162" s="10" t="str">
        <f aca="false">IF($A162="","",TEXT($A162,"yyyy-mm"))</f>
        <v/>
      </c>
      <c r="C162" s="11"/>
      <c r="D162" s="11"/>
      <c r="E162" s="11"/>
      <c r="F162" s="11"/>
      <c r="G162" s="11"/>
      <c r="H162" s="12"/>
      <c r="I162" s="12"/>
      <c r="J162" s="13" t="str">
        <f aca="false">IF(N(H162)+N(I162)=0,"",H162-I162)</f>
        <v/>
      </c>
      <c r="K162" s="11"/>
      <c r="L162" s="11"/>
      <c r="M162" s="11"/>
    </row>
    <row r="163" customFormat="false" ht="15" hidden="false" customHeight="false" outlineLevel="0" collapsed="false">
      <c r="A163" s="9"/>
      <c r="B163" s="10" t="str">
        <f aca="false">IF($A163="","",TEXT($A163,"yyyy-mm"))</f>
        <v/>
      </c>
      <c r="C163" s="11"/>
      <c r="D163" s="11"/>
      <c r="E163" s="11"/>
      <c r="F163" s="11"/>
      <c r="G163" s="11"/>
      <c r="H163" s="12"/>
      <c r="I163" s="12"/>
      <c r="J163" s="13" t="str">
        <f aca="false">IF(N(H163)+N(I163)=0,"",H163-I163)</f>
        <v/>
      </c>
      <c r="K163" s="11"/>
      <c r="L163" s="11"/>
      <c r="M163" s="11"/>
    </row>
    <row r="164" customFormat="false" ht="15" hidden="false" customHeight="false" outlineLevel="0" collapsed="false">
      <c r="A164" s="9"/>
      <c r="B164" s="10" t="str">
        <f aca="false">IF($A164="","",TEXT($A164,"yyyy-mm"))</f>
        <v/>
      </c>
      <c r="C164" s="11"/>
      <c r="D164" s="11"/>
      <c r="E164" s="11"/>
      <c r="F164" s="11"/>
      <c r="G164" s="11"/>
      <c r="H164" s="12"/>
      <c r="I164" s="12"/>
      <c r="J164" s="13" t="str">
        <f aca="false">IF(N(H164)+N(I164)=0,"",H164-I164)</f>
        <v/>
      </c>
      <c r="K164" s="11"/>
      <c r="L164" s="11"/>
      <c r="M164" s="11"/>
    </row>
    <row r="165" customFormat="false" ht="15" hidden="false" customHeight="false" outlineLevel="0" collapsed="false">
      <c r="A165" s="9"/>
      <c r="B165" s="10" t="str">
        <f aca="false">IF($A165="","",TEXT($A165,"yyyy-mm"))</f>
        <v/>
      </c>
      <c r="C165" s="11"/>
      <c r="D165" s="11"/>
      <c r="E165" s="11"/>
      <c r="F165" s="11"/>
      <c r="G165" s="11"/>
      <c r="H165" s="12"/>
      <c r="I165" s="12"/>
      <c r="J165" s="13" t="str">
        <f aca="false">IF(N(H165)+N(I165)=0,"",H165-I165)</f>
        <v/>
      </c>
      <c r="K165" s="11"/>
      <c r="L165" s="11"/>
      <c r="M165" s="11"/>
    </row>
    <row r="166" customFormat="false" ht="15" hidden="false" customHeight="false" outlineLevel="0" collapsed="false">
      <c r="A166" s="9"/>
      <c r="B166" s="10" t="str">
        <f aca="false">IF($A166="","",TEXT($A166,"yyyy-mm"))</f>
        <v/>
      </c>
      <c r="C166" s="11"/>
      <c r="D166" s="11"/>
      <c r="E166" s="11"/>
      <c r="F166" s="11"/>
      <c r="G166" s="11"/>
      <c r="H166" s="12"/>
      <c r="I166" s="12"/>
      <c r="J166" s="13" t="str">
        <f aca="false">IF(N(H166)+N(I166)=0,"",H166-I166)</f>
        <v/>
      </c>
      <c r="K166" s="11"/>
      <c r="L166" s="11"/>
      <c r="M166" s="11"/>
    </row>
    <row r="167" customFormat="false" ht="15" hidden="false" customHeight="false" outlineLevel="0" collapsed="false">
      <c r="A167" s="9"/>
      <c r="B167" s="10" t="str">
        <f aca="false">IF($A167="","",TEXT($A167,"yyyy-mm"))</f>
        <v/>
      </c>
      <c r="C167" s="11"/>
      <c r="D167" s="11"/>
      <c r="E167" s="11"/>
      <c r="F167" s="11"/>
      <c r="G167" s="11"/>
      <c r="H167" s="12"/>
      <c r="I167" s="12"/>
      <c r="J167" s="13" t="str">
        <f aca="false">IF(N(H167)+N(I167)=0,"",H167-I167)</f>
        <v/>
      </c>
      <c r="K167" s="11"/>
      <c r="L167" s="11"/>
      <c r="M167" s="11"/>
    </row>
    <row r="168" customFormat="false" ht="15" hidden="false" customHeight="false" outlineLevel="0" collapsed="false">
      <c r="A168" s="9"/>
      <c r="B168" s="10" t="str">
        <f aca="false">IF($A168="","",TEXT($A168,"yyyy-mm"))</f>
        <v/>
      </c>
      <c r="C168" s="11"/>
      <c r="D168" s="11"/>
      <c r="E168" s="11"/>
      <c r="F168" s="11"/>
      <c r="G168" s="11"/>
      <c r="H168" s="12"/>
      <c r="I168" s="12"/>
      <c r="J168" s="13" t="str">
        <f aca="false">IF(N(H168)+N(I168)=0,"",H168-I168)</f>
        <v/>
      </c>
      <c r="K168" s="11"/>
      <c r="L168" s="11"/>
      <c r="M168" s="11"/>
    </row>
    <row r="169" customFormat="false" ht="15" hidden="false" customHeight="false" outlineLevel="0" collapsed="false">
      <c r="A169" s="9"/>
      <c r="B169" s="10" t="str">
        <f aca="false">IF($A169="","",TEXT($A169,"yyyy-mm"))</f>
        <v/>
      </c>
      <c r="C169" s="11"/>
      <c r="D169" s="11"/>
      <c r="E169" s="11"/>
      <c r="F169" s="11"/>
      <c r="G169" s="11"/>
      <c r="H169" s="12"/>
      <c r="I169" s="12"/>
      <c r="J169" s="13" t="str">
        <f aca="false">IF(N(H169)+N(I169)=0,"",H169-I169)</f>
        <v/>
      </c>
      <c r="K169" s="11"/>
      <c r="L169" s="11"/>
      <c r="M169" s="11"/>
    </row>
    <row r="170" customFormat="false" ht="15" hidden="false" customHeight="false" outlineLevel="0" collapsed="false">
      <c r="A170" s="9"/>
      <c r="B170" s="10" t="str">
        <f aca="false">IF($A170="","",TEXT($A170,"yyyy-mm"))</f>
        <v/>
      </c>
      <c r="C170" s="11"/>
      <c r="D170" s="11"/>
      <c r="E170" s="11"/>
      <c r="F170" s="11"/>
      <c r="G170" s="11"/>
      <c r="H170" s="12"/>
      <c r="I170" s="12"/>
      <c r="J170" s="13" t="str">
        <f aca="false">IF(N(H170)+N(I170)=0,"",H170-I170)</f>
        <v/>
      </c>
      <c r="K170" s="11"/>
      <c r="L170" s="11"/>
      <c r="M170" s="11"/>
    </row>
    <row r="171" customFormat="false" ht="15" hidden="false" customHeight="false" outlineLevel="0" collapsed="false">
      <c r="A171" s="9"/>
      <c r="B171" s="10" t="str">
        <f aca="false">IF($A171="","",TEXT($A171,"yyyy-mm"))</f>
        <v/>
      </c>
      <c r="C171" s="11"/>
      <c r="D171" s="11"/>
      <c r="E171" s="11"/>
      <c r="F171" s="11"/>
      <c r="G171" s="11"/>
      <c r="H171" s="12"/>
      <c r="I171" s="12"/>
      <c r="J171" s="13" t="str">
        <f aca="false">IF(N(H171)+N(I171)=0,"",H171-I171)</f>
        <v/>
      </c>
      <c r="K171" s="11"/>
      <c r="L171" s="11"/>
      <c r="M171" s="11"/>
    </row>
    <row r="172" customFormat="false" ht="15" hidden="false" customHeight="false" outlineLevel="0" collapsed="false">
      <c r="A172" s="9"/>
      <c r="B172" s="10" t="str">
        <f aca="false">IF($A172="","",TEXT($A172,"yyyy-mm"))</f>
        <v/>
      </c>
      <c r="C172" s="11"/>
      <c r="D172" s="11"/>
      <c r="E172" s="11"/>
      <c r="F172" s="11"/>
      <c r="G172" s="11"/>
      <c r="H172" s="12"/>
      <c r="I172" s="12"/>
      <c r="J172" s="13" t="str">
        <f aca="false">IF(N(H172)+N(I172)=0,"",H172-I172)</f>
        <v/>
      </c>
      <c r="K172" s="11"/>
      <c r="L172" s="11"/>
      <c r="M172" s="11"/>
    </row>
    <row r="173" customFormat="false" ht="15" hidden="false" customHeight="false" outlineLevel="0" collapsed="false">
      <c r="A173" s="9"/>
      <c r="B173" s="10" t="str">
        <f aca="false">IF($A173="","",TEXT($A173,"yyyy-mm"))</f>
        <v/>
      </c>
      <c r="C173" s="11"/>
      <c r="D173" s="11"/>
      <c r="E173" s="11"/>
      <c r="F173" s="11"/>
      <c r="G173" s="11"/>
      <c r="H173" s="12"/>
      <c r="I173" s="12"/>
      <c r="J173" s="13" t="str">
        <f aca="false">IF(N(H173)+N(I173)=0,"",H173-I173)</f>
        <v/>
      </c>
      <c r="K173" s="11"/>
      <c r="L173" s="11"/>
      <c r="M173" s="11"/>
    </row>
    <row r="174" customFormat="false" ht="15" hidden="false" customHeight="false" outlineLevel="0" collapsed="false">
      <c r="A174" s="9"/>
      <c r="B174" s="10" t="str">
        <f aca="false">IF($A174="","",TEXT($A174,"yyyy-mm"))</f>
        <v/>
      </c>
      <c r="C174" s="11"/>
      <c r="D174" s="11"/>
      <c r="E174" s="11"/>
      <c r="F174" s="11"/>
      <c r="G174" s="11"/>
      <c r="H174" s="12"/>
      <c r="I174" s="12"/>
      <c r="J174" s="13" t="str">
        <f aca="false">IF(N(H174)+N(I174)=0,"",H174-I174)</f>
        <v/>
      </c>
      <c r="K174" s="11"/>
      <c r="L174" s="11"/>
      <c r="M174" s="11"/>
    </row>
    <row r="175" customFormat="false" ht="15" hidden="false" customHeight="false" outlineLevel="0" collapsed="false">
      <c r="A175" s="9"/>
      <c r="B175" s="10" t="str">
        <f aca="false">IF($A175="","",TEXT($A175,"yyyy-mm"))</f>
        <v/>
      </c>
      <c r="C175" s="11"/>
      <c r="D175" s="11"/>
      <c r="E175" s="11"/>
      <c r="F175" s="11"/>
      <c r="G175" s="11"/>
      <c r="H175" s="12"/>
      <c r="I175" s="12"/>
      <c r="J175" s="13" t="str">
        <f aca="false">IF(N(H175)+N(I175)=0,"",H175-I175)</f>
        <v/>
      </c>
      <c r="K175" s="11"/>
      <c r="L175" s="11"/>
      <c r="M175" s="11"/>
    </row>
    <row r="176" customFormat="false" ht="15" hidden="false" customHeight="false" outlineLevel="0" collapsed="false">
      <c r="A176" s="9"/>
      <c r="B176" s="10" t="str">
        <f aca="false">IF($A176="","",TEXT($A176,"yyyy-mm"))</f>
        <v/>
      </c>
      <c r="C176" s="11"/>
      <c r="D176" s="11"/>
      <c r="E176" s="11"/>
      <c r="F176" s="11"/>
      <c r="G176" s="11"/>
      <c r="H176" s="12"/>
      <c r="I176" s="12"/>
      <c r="J176" s="13" t="str">
        <f aca="false">IF(N(H176)+N(I176)=0,"",H176-I176)</f>
        <v/>
      </c>
      <c r="K176" s="11"/>
      <c r="L176" s="11"/>
      <c r="M176" s="11"/>
    </row>
    <row r="177" customFormat="false" ht="15" hidden="false" customHeight="false" outlineLevel="0" collapsed="false">
      <c r="A177" s="9"/>
      <c r="B177" s="10" t="str">
        <f aca="false">IF($A177="","",TEXT($A177,"yyyy-mm"))</f>
        <v/>
      </c>
      <c r="C177" s="11"/>
      <c r="D177" s="11"/>
      <c r="E177" s="11"/>
      <c r="F177" s="11"/>
      <c r="G177" s="11"/>
      <c r="H177" s="12"/>
      <c r="I177" s="12"/>
      <c r="J177" s="13" t="str">
        <f aca="false">IF(N(H177)+N(I177)=0,"",H177-I177)</f>
        <v/>
      </c>
      <c r="K177" s="11"/>
      <c r="L177" s="11"/>
      <c r="M177" s="11"/>
    </row>
    <row r="178" customFormat="false" ht="15" hidden="false" customHeight="false" outlineLevel="0" collapsed="false">
      <c r="A178" s="9"/>
      <c r="B178" s="10" t="str">
        <f aca="false">IF($A178="","",TEXT($A178,"yyyy-mm"))</f>
        <v/>
      </c>
      <c r="C178" s="11"/>
      <c r="D178" s="11"/>
      <c r="E178" s="11"/>
      <c r="F178" s="11"/>
      <c r="G178" s="11"/>
      <c r="H178" s="12"/>
      <c r="I178" s="12"/>
      <c r="J178" s="13" t="str">
        <f aca="false">IF(N(H178)+N(I178)=0,"",H178-I178)</f>
        <v/>
      </c>
      <c r="K178" s="11"/>
      <c r="L178" s="11"/>
      <c r="M178" s="11"/>
    </row>
    <row r="179" customFormat="false" ht="15" hidden="false" customHeight="false" outlineLevel="0" collapsed="false">
      <c r="A179" s="9"/>
      <c r="B179" s="10" t="str">
        <f aca="false">IF($A179="","",TEXT($A179,"yyyy-mm"))</f>
        <v/>
      </c>
      <c r="C179" s="11"/>
      <c r="D179" s="11"/>
      <c r="E179" s="11"/>
      <c r="F179" s="11"/>
      <c r="G179" s="11"/>
      <c r="H179" s="12"/>
      <c r="I179" s="12"/>
      <c r="J179" s="13" t="str">
        <f aca="false">IF(N(H179)+N(I179)=0,"",H179-I179)</f>
        <v/>
      </c>
      <c r="K179" s="11"/>
      <c r="L179" s="11"/>
      <c r="M179" s="11"/>
    </row>
    <row r="180" customFormat="false" ht="15" hidden="false" customHeight="false" outlineLevel="0" collapsed="false">
      <c r="A180" s="9"/>
      <c r="B180" s="10" t="str">
        <f aca="false">IF($A180="","",TEXT($A180,"yyyy-mm"))</f>
        <v/>
      </c>
      <c r="C180" s="11"/>
      <c r="D180" s="11"/>
      <c r="E180" s="11"/>
      <c r="F180" s="11"/>
      <c r="G180" s="11"/>
      <c r="H180" s="12"/>
      <c r="I180" s="12"/>
      <c r="J180" s="13" t="str">
        <f aca="false">IF(N(H180)+N(I180)=0,"",H180-I180)</f>
        <v/>
      </c>
      <c r="K180" s="11"/>
      <c r="L180" s="11"/>
      <c r="M180" s="11"/>
    </row>
    <row r="181" customFormat="false" ht="15" hidden="false" customHeight="false" outlineLevel="0" collapsed="false">
      <c r="A181" s="9"/>
      <c r="B181" s="10" t="str">
        <f aca="false">IF($A181="","",TEXT($A181,"yyyy-mm"))</f>
        <v/>
      </c>
      <c r="C181" s="11"/>
      <c r="D181" s="11"/>
      <c r="E181" s="11"/>
      <c r="F181" s="11"/>
      <c r="G181" s="11"/>
      <c r="H181" s="12"/>
      <c r="I181" s="12"/>
      <c r="J181" s="13" t="str">
        <f aca="false">IF(N(H181)+N(I181)=0,"",H181-I181)</f>
        <v/>
      </c>
      <c r="K181" s="11"/>
      <c r="L181" s="11"/>
      <c r="M181" s="11"/>
    </row>
    <row r="182" customFormat="false" ht="15" hidden="false" customHeight="false" outlineLevel="0" collapsed="false">
      <c r="A182" s="9"/>
      <c r="B182" s="10" t="str">
        <f aca="false">IF($A182="","",TEXT($A182,"yyyy-mm"))</f>
        <v/>
      </c>
      <c r="C182" s="11"/>
      <c r="D182" s="11"/>
      <c r="E182" s="11"/>
      <c r="F182" s="11"/>
      <c r="G182" s="11"/>
      <c r="H182" s="12"/>
      <c r="I182" s="12"/>
      <c r="J182" s="13" t="str">
        <f aca="false">IF(N(H182)+N(I182)=0,"",H182-I182)</f>
        <v/>
      </c>
      <c r="K182" s="11"/>
      <c r="L182" s="11"/>
      <c r="M182" s="11"/>
    </row>
    <row r="183" customFormat="false" ht="15" hidden="false" customHeight="false" outlineLevel="0" collapsed="false">
      <c r="A183" s="9"/>
      <c r="B183" s="10" t="str">
        <f aca="false">IF($A183="","",TEXT($A183,"yyyy-mm"))</f>
        <v/>
      </c>
      <c r="C183" s="11"/>
      <c r="D183" s="11"/>
      <c r="E183" s="11"/>
      <c r="F183" s="11"/>
      <c r="G183" s="11"/>
      <c r="H183" s="12"/>
      <c r="I183" s="12"/>
      <c r="J183" s="13" t="str">
        <f aca="false">IF(N(H183)+N(I183)=0,"",H183-I183)</f>
        <v/>
      </c>
      <c r="K183" s="11"/>
      <c r="L183" s="11"/>
      <c r="M183" s="11"/>
    </row>
    <row r="184" customFormat="false" ht="15" hidden="false" customHeight="false" outlineLevel="0" collapsed="false">
      <c r="A184" s="9"/>
      <c r="B184" s="10" t="str">
        <f aca="false">IF($A184="","",TEXT($A184,"yyyy-mm"))</f>
        <v/>
      </c>
      <c r="C184" s="11"/>
      <c r="D184" s="11"/>
      <c r="E184" s="11"/>
      <c r="F184" s="11"/>
      <c r="G184" s="11"/>
      <c r="H184" s="12"/>
      <c r="I184" s="12"/>
      <c r="J184" s="13" t="str">
        <f aca="false">IF(N(H184)+N(I184)=0,"",H184-I184)</f>
        <v/>
      </c>
      <c r="K184" s="11"/>
      <c r="L184" s="11"/>
      <c r="M184" s="11"/>
    </row>
    <row r="185" customFormat="false" ht="15" hidden="false" customHeight="false" outlineLevel="0" collapsed="false">
      <c r="A185" s="9"/>
      <c r="B185" s="10" t="str">
        <f aca="false">IF($A185="","",TEXT($A185,"yyyy-mm"))</f>
        <v/>
      </c>
      <c r="C185" s="11"/>
      <c r="D185" s="11"/>
      <c r="E185" s="11"/>
      <c r="F185" s="11"/>
      <c r="G185" s="11"/>
      <c r="H185" s="12"/>
      <c r="I185" s="12"/>
      <c r="J185" s="13" t="str">
        <f aca="false">IF(N(H185)+N(I185)=0,"",H185-I185)</f>
        <v/>
      </c>
      <c r="K185" s="11"/>
      <c r="L185" s="11"/>
      <c r="M185" s="11"/>
    </row>
    <row r="186" customFormat="false" ht="15" hidden="false" customHeight="false" outlineLevel="0" collapsed="false">
      <c r="A186" s="9"/>
      <c r="B186" s="10" t="str">
        <f aca="false">IF($A186="","",TEXT($A186,"yyyy-mm"))</f>
        <v/>
      </c>
      <c r="C186" s="11"/>
      <c r="D186" s="11"/>
      <c r="E186" s="11"/>
      <c r="F186" s="11"/>
      <c r="G186" s="11"/>
      <c r="H186" s="12"/>
      <c r="I186" s="12"/>
      <c r="J186" s="13" t="str">
        <f aca="false">IF(N(H186)+N(I186)=0,"",H186-I186)</f>
        <v/>
      </c>
      <c r="K186" s="11"/>
      <c r="L186" s="11"/>
      <c r="M186" s="11"/>
    </row>
    <row r="187" customFormat="false" ht="15" hidden="false" customHeight="false" outlineLevel="0" collapsed="false">
      <c r="A187" s="9"/>
      <c r="B187" s="10" t="str">
        <f aca="false">IF($A187="","",TEXT($A187,"yyyy-mm"))</f>
        <v/>
      </c>
      <c r="C187" s="11"/>
      <c r="D187" s="11"/>
      <c r="E187" s="11"/>
      <c r="F187" s="11"/>
      <c r="G187" s="11"/>
      <c r="H187" s="12"/>
      <c r="I187" s="12"/>
      <c r="J187" s="13" t="str">
        <f aca="false">IF(N(H187)+N(I187)=0,"",H187-I187)</f>
        <v/>
      </c>
      <c r="K187" s="11"/>
      <c r="L187" s="11"/>
      <c r="M187" s="11"/>
    </row>
    <row r="188" customFormat="false" ht="15" hidden="false" customHeight="false" outlineLevel="0" collapsed="false">
      <c r="A188" s="9"/>
      <c r="B188" s="10" t="str">
        <f aca="false">IF($A188="","",TEXT($A188,"yyyy-mm"))</f>
        <v/>
      </c>
      <c r="C188" s="11"/>
      <c r="D188" s="11"/>
      <c r="E188" s="11"/>
      <c r="F188" s="11"/>
      <c r="G188" s="11"/>
      <c r="H188" s="12"/>
      <c r="I188" s="12"/>
      <c r="J188" s="13" t="str">
        <f aca="false">IF(N(H188)+N(I188)=0,"",H188-I188)</f>
        <v/>
      </c>
      <c r="K188" s="11"/>
      <c r="L188" s="11"/>
      <c r="M188" s="11"/>
    </row>
    <row r="189" customFormat="false" ht="15" hidden="false" customHeight="false" outlineLevel="0" collapsed="false">
      <c r="A189" s="9"/>
      <c r="B189" s="10" t="str">
        <f aca="false">IF($A189="","",TEXT($A189,"yyyy-mm"))</f>
        <v/>
      </c>
      <c r="C189" s="11"/>
      <c r="D189" s="11"/>
      <c r="E189" s="11"/>
      <c r="F189" s="11"/>
      <c r="G189" s="11"/>
      <c r="H189" s="12"/>
      <c r="I189" s="12"/>
      <c r="J189" s="13" t="str">
        <f aca="false">IF(N(H189)+N(I189)=0,"",H189-I189)</f>
        <v/>
      </c>
      <c r="K189" s="11"/>
      <c r="L189" s="11"/>
      <c r="M189" s="11"/>
    </row>
    <row r="190" customFormat="false" ht="15" hidden="false" customHeight="false" outlineLevel="0" collapsed="false">
      <c r="A190" s="9"/>
      <c r="B190" s="10" t="str">
        <f aca="false">IF($A190="","",TEXT($A190,"yyyy-mm"))</f>
        <v/>
      </c>
      <c r="C190" s="11"/>
      <c r="D190" s="11"/>
      <c r="E190" s="11"/>
      <c r="F190" s="11"/>
      <c r="G190" s="11"/>
      <c r="H190" s="12"/>
      <c r="I190" s="12"/>
      <c r="J190" s="13" t="str">
        <f aca="false">IF(N(H190)+N(I190)=0,"",H190-I190)</f>
        <v/>
      </c>
      <c r="K190" s="11"/>
      <c r="L190" s="11"/>
      <c r="M190" s="11"/>
    </row>
    <row r="191" customFormat="false" ht="15" hidden="false" customHeight="false" outlineLevel="0" collapsed="false">
      <c r="A191" s="9"/>
      <c r="B191" s="10" t="str">
        <f aca="false">IF($A191="","",TEXT($A191,"yyyy-mm"))</f>
        <v/>
      </c>
      <c r="C191" s="11"/>
      <c r="D191" s="11"/>
      <c r="E191" s="11"/>
      <c r="F191" s="11"/>
      <c r="G191" s="11"/>
      <c r="H191" s="12"/>
      <c r="I191" s="12"/>
      <c r="J191" s="13" t="str">
        <f aca="false">IF(N(H191)+N(I191)=0,"",H191-I191)</f>
        <v/>
      </c>
      <c r="K191" s="11"/>
      <c r="L191" s="11"/>
      <c r="M191" s="11"/>
    </row>
    <row r="192" customFormat="false" ht="15" hidden="false" customHeight="false" outlineLevel="0" collapsed="false">
      <c r="A192" s="9"/>
      <c r="B192" s="10" t="str">
        <f aca="false">IF($A192="","",TEXT($A192,"yyyy-mm"))</f>
        <v/>
      </c>
      <c r="C192" s="11"/>
      <c r="D192" s="11"/>
      <c r="E192" s="11"/>
      <c r="F192" s="11"/>
      <c r="G192" s="11"/>
      <c r="H192" s="12"/>
      <c r="I192" s="12"/>
      <c r="J192" s="13" t="str">
        <f aca="false">IF(N(H192)+N(I192)=0,"",H192-I192)</f>
        <v/>
      </c>
      <c r="K192" s="11"/>
      <c r="L192" s="11"/>
      <c r="M192" s="11"/>
    </row>
    <row r="193" customFormat="false" ht="15" hidden="false" customHeight="false" outlineLevel="0" collapsed="false">
      <c r="A193" s="9"/>
      <c r="B193" s="10" t="str">
        <f aca="false">IF($A193="","",TEXT($A193,"yyyy-mm"))</f>
        <v/>
      </c>
      <c r="C193" s="11"/>
      <c r="D193" s="11"/>
      <c r="E193" s="11"/>
      <c r="F193" s="11"/>
      <c r="G193" s="11"/>
      <c r="H193" s="12"/>
      <c r="I193" s="12"/>
      <c r="J193" s="13" t="str">
        <f aca="false">IF(N(H193)+N(I193)=0,"",H193-I193)</f>
        <v/>
      </c>
      <c r="K193" s="11"/>
      <c r="L193" s="11"/>
      <c r="M193" s="11"/>
    </row>
    <row r="194" customFormat="false" ht="15" hidden="false" customHeight="false" outlineLevel="0" collapsed="false">
      <c r="A194" s="9"/>
      <c r="B194" s="10" t="str">
        <f aca="false">IF($A194="","",TEXT($A194,"yyyy-mm"))</f>
        <v/>
      </c>
      <c r="C194" s="11"/>
      <c r="D194" s="11"/>
      <c r="E194" s="11"/>
      <c r="F194" s="11"/>
      <c r="G194" s="11"/>
      <c r="H194" s="12"/>
      <c r="I194" s="12"/>
      <c r="J194" s="13" t="str">
        <f aca="false">IF(N(H194)+N(I194)=0,"",H194-I194)</f>
        <v/>
      </c>
      <c r="K194" s="11"/>
      <c r="L194" s="11"/>
      <c r="M194" s="11"/>
    </row>
    <row r="195" customFormat="false" ht="15" hidden="false" customHeight="false" outlineLevel="0" collapsed="false">
      <c r="A195" s="9"/>
      <c r="B195" s="10" t="str">
        <f aca="false">IF($A195="","",TEXT($A195,"yyyy-mm"))</f>
        <v/>
      </c>
      <c r="C195" s="11"/>
      <c r="D195" s="11"/>
      <c r="E195" s="11"/>
      <c r="F195" s="11"/>
      <c r="G195" s="11"/>
      <c r="H195" s="12"/>
      <c r="I195" s="12"/>
      <c r="J195" s="13" t="str">
        <f aca="false">IF(N(H195)+N(I195)=0,"",H195-I195)</f>
        <v/>
      </c>
      <c r="K195" s="11"/>
      <c r="L195" s="11"/>
      <c r="M195" s="11"/>
    </row>
    <row r="196" customFormat="false" ht="15" hidden="false" customHeight="false" outlineLevel="0" collapsed="false">
      <c r="A196" s="9"/>
      <c r="B196" s="10" t="str">
        <f aca="false">IF($A196="","",TEXT($A196,"yyyy-mm"))</f>
        <v/>
      </c>
      <c r="C196" s="11"/>
      <c r="D196" s="11"/>
      <c r="E196" s="11"/>
      <c r="F196" s="11"/>
      <c r="G196" s="11"/>
      <c r="H196" s="12"/>
      <c r="I196" s="12"/>
      <c r="J196" s="13" t="str">
        <f aca="false">IF(N(H196)+N(I196)=0,"",H196-I196)</f>
        <v/>
      </c>
      <c r="K196" s="11"/>
      <c r="L196" s="11"/>
      <c r="M196" s="11"/>
    </row>
    <row r="197" customFormat="false" ht="15" hidden="false" customHeight="false" outlineLevel="0" collapsed="false">
      <c r="A197" s="9"/>
      <c r="B197" s="10" t="str">
        <f aca="false">IF($A197="","",TEXT($A197,"yyyy-mm"))</f>
        <v/>
      </c>
      <c r="C197" s="11"/>
      <c r="D197" s="11"/>
      <c r="E197" s="11"/>
      <c r="F197" s="11"/>
      <c r="G197" s="11"/>
      <c r="H197" s="12"/>
      <c r="I197" s="12"/>
      <c r="J197" s="13" t="str">
        <f aca="false">IF(N(H197)+N(I197)=0,"",H197-I197)</f>
        <v/>
      </c>
      <c r="K197" s="11"/>
      <c r="L197" s="11"/>
      <c r="M197" s="11"/>
    </row>
    <row r="198" customFormat="false" ht="15" hidden="false" customHeight="false" outlineLevel="0" collapsed="false">
      <c r="A198" s="9"/>
      <c r="B198" s="10" t="str">
        <f aca="false">IF($A198="","",TEXT($A198,"yyyy-mm"))</f>
        <v/>
      </c>
      <c r="C198" s="11"/>
      <c r="D198" s="11"/>
      <c r="E198" s="11"/>
      <c r="F198" s="11"/>
      <c r="G198" s="11"/>
      <c r="H198" s="12"/>
      <c r="I198" s="12"/>
      <c r="J198" s="13" t="str">
        <f aca="false">IF(N(H198)+N(I198)=0,"",H198-I198)</f>
        <v/>
      </c>
      <c r="K198" s="11"/>
      <c r="L198" s="11"/>
      <c r="M198" s="11"/>
    </row>
    <row r="199" customFormat="false" ht="15" hidden="false" customHeight="false" outlineLevel="0" collapsed="false">
      <c r="A199" s="9"/>
      <c r="B199" s="10" t="str">
        <f aca="false">IF($A199="","",TEXT($A199,"yyyy-mm"))</f>
        <v/>
      </c>
      <c r="C199" s="11"/>
      <c r="D199" s="11"/>
      <c r="E199" s="11"/>
      <c r="F199" s="11"/>
      <c r="G199" s="11"/>
      <c r="H199" s="12"/>
      <c r="I199" s="12"/>
      <c r="J199" s="13" t="str">
        <f aca="false">IF(N(H199)+N(I199)=0,"",H199-I199)</f>
        <v/>
      </c>
      <c r="K199" s="11"/>
      <c r="L199" s="11"/>
      <c r="M199" s="11"/>
    </row>
    <row r="200" customFormat="false" ht="15" hidden="false" customHeight="false" outlineLevel="0" collapsed="false">
      <c r="A200" s="9"/>
      <c r="B200" s="10" t="str">
        <f aca="false">IF($A200="","",TEXT($A200,"yyyy-mm"))</f>
        <v/>
      </c>
      <c r="C200" s="11"/>
      <c r="D200" s="11"/>
      <c r="E200" s="11"/>
      <c r="F200" s="11"/>
      <c r="G200" s="11"/>
      <c r="H200" s="12"/>
      <c r="I200" s="12"/>
      <c r="J200" s="13" t="str">
        <f aca="false">IF(N(H200)+N(I200)=0,"",H200-I200)</f>
        <v/>
      </c>
      <c r="K200" s="11"/>
      <c r="L200" s="11"/>
      <c r="M200" s="11"/>
    </row>
    <row r="201" customFormat="false" ht="15" hidden="false" customHeight="false" outlineLevel="0" collapsed="false">
      <c r="A201" s="9"/>
      <c r="B201" s="10" t="str">
        <f aca="false">IF($A201="","",TEXT($A201,"yyyy-mm"))</f>
        <v/>
      </c>
      <c r="C201" s="11"/>
      <c r="D201" s="11"/>
      <c r="E201" s="11"/>
      <c r="F201" s="11"/>
      <c r="G201" s="11"/>
      <c r="H201" s="12"/>
      <c r="I201" s="12"/>
      <c r="J201" s="13" t="str">
        <f aca="false">IF(N(H201)+N(I201)=0,"",H201-I201)</f>
        <v/>
      </c>
      <c r="K201" s="11"/>
      <c r="L201" s="11"/>
      <c r="M201" s="11"/>
    </row>
    <row r="202" customFormat="false" ht="15" hidden="false" customHeight="false" outlineLevel="0" collapsed="false">
      <c r="A202" s="9"/>
      <c r="B202" s="10" t="str">
        <f aca="false">IF($A202="","",TEXT($A202,"yyyy-mm"))</f>
        <v/>
      </c>
      <c r="C202" s="11"/>
      <c r="D202" s="11"/>
      <c r="E202" s="11"/>
      <c r="F202" s="11"/>
      <c r="G202" s="11"/>
      <c r="H202" s="12"/>
      <c r="I202" s="12"/>
      <c r="J202" s="13" t="str">
        <f aca="false">IF(N(H202)+N(I202)=0,"",H202-I202)</f>
        <v/>
      </c>
      <c r="K202" s="11"/>
      <c r="L202" s="11"/>
      <c r="M202" s="11"/>
    </row>
    <row r="203" customFormat="false" ht="15" hidden="false" customHeight="false" outlineLevel="0" collapsed="false">
      <c r="A203" s="9"/>
      <c r="B203" s="10" t="str">
        <f aca="false">IF($A203="","",TEXT($A203,"yyyy-mm"))</f>
        <v/>
      </c>
      <c r="C203" s="11"/>
      <c r="D203" s="11"/>
      <c r="E203" s="11"/>
      <c r="F203" s="11"/>
      <c r="G203" s="11"/>
      <c r="H203" s="12"/>
      <c r="I203" s="12"/>
      <c r="J203" s="13" t="str">
        <f aca="false">IF(N(H203)+N(I203)=0,"",H203-I203)</f>
        <v/>
      </c>
      <c r="K203" s="11"/>
      <c r="L203" s="11"/>
      <c r="M203" s="11"/>
    </row>
    <row r="204" customFormat="false" ht="15" hidden="false" customHeight="false" outlineLevel="0" collapsed="false">
      <c r="A204" s="9"/>
      <c r="B204" s="10" t="str">
        <f aca="false">IF($A204="","",TEXT($A204,"yyyy-mm"))</f>
        <v/>
      </c>
      <c r="C204" s="11"/>
      <c r="D204" s="11"/>
      <c r="E204" s="11"/>
      <c r="F204" s="11"/>
      <c r="G204" s="11"/>
      <c r="H204" s="12"/>
      <c r="I204" s="12"/>
      <c r="J204" s="13" t="str">
        <f aca="false">IF(N(H204)+N(I204)=0,"",H204-I204)</f>
        <v/>
      </c>
      <c r="K204" s="11"/>
      <c r="L204" s="11"/>
      <c r="M204" s="11"/>
    </row>
    <row r="205" customFormat="false" ht="15" hidden="false" customHeight="false" outlineLevel="0" collapsed="false">
      <c r="A205" s="9"/>
      <c r="B205" s="10" t="str">
        <f aca="false">IF($A205="","",TEXT($A205,"yyyy-mm"))</f>
        <v/>
      </c>
      <c r="C205" s="11"/>
      <c r="D205" s="11"/>
      <c r="E205" s="11"/>
      <c r="F205" s="11"/>
      <c r="G205" s="11"/>
      <c r="H205" s="12"/>
      <c r="I205" s="12"/>
      <c r="J205" s="13" t="str">
        <f aca="false">IF(N(H205)+N(I205)=0,"",H205-I205)</f>
        <v/>
      </c>
      <c r="K205" s="11"/>
      <c r="L205" s="11"/>
      <c r="M205" s="11"/>
    </row>
    <row r="206" customFormat="false" ht="15" hidden="false" customHeight="false" outlineLevel="0" collapsed="false">
      <c r="A206" s="9"/>
      <c r="B206" s="10" t="str">
        <f aca="false">IF($A206="","",TEXT($A206,"yyyy-mm"))</f>
        <v/>
      </c>
      <c r="C206" s="11"/>
      <c r="D206" s="11"/>
      <c r="E206" s="11"/>
      <c r="F206" s="11"/>
      <c r="G206" s="11"/>
      <c r="H206" s="12"/>
      <c r="I206" s="12"/>
      <c r="J206" s="13" t="str">
        <f aca="false">IF(N(H206)+N(I206)=0,"",H206-I206)</f>
        <v/>
      </c>
      <c r="K206" s="11"/>
      <c r="L206" s="11"/>
      <c r="M206" s="11"/>
    </row>
    <row r="207" customFormat="false" ht="15" hidden="false" customHeight="false" outlineLevel="0" collapsed="false">
      <c r="A207" s="9"/>
      <c r="B207" s="10" t="str">
        <f aca="false">IF($A207="","",TEXT($A207,"yyyy-mm"))</f>
        <v/>
      </c>
      <c r="C207" s="11"/>
      <c r="D207" s="11"/>
      <c r="E207" s="11"/>
      <c r="F207" s="11"/>
      <c r="G207" s="11"/>
      <c r="H207" s="12"/>
      <c r="I207" s="12"/>
      <c r="J207" s="13" t="str">
        <f aca="false">IF(N(H207)+N(I207)=0,"",H207-I207)</f>
        <v/>
      </c>
      <c r="K207" s="11"/>
      <c r="L207" s="11"/>
      <c r="M207" s="11"/>
    </row>
    <row r="208" customFormat="false" ht="15" hidden="false" customHeight="false" outlineLevel="0" collapsed="false">
      <c r="A208" s="9"/>
      <c r="B208" s="10" t="str">
        <f aca="false">IF($A208="","",TEXT($A208,"yyyy-mm"))</f>
        <v/>
      </c>
      <c r="C208" s="11"/>
      <c r="D208" s="11"/>
      <c r="E208" s="11"/>
      <c r="F208" s="11"/>
      <c r="G208" s="11"/>
      <c r="H208" s="12"/>
      <c r="I208" s="12"/>
      <c r="J208" s="13" t="str">
        <f aca="false">IF(N(H208)+N(I208)=0,"",H208-I208)</f>
        <v/>
      </c>
      <c r="K208" s="11"/>
      <c r="L208" s="11"/>
      <c r="M208" s="11"/>
    </row>
    <row r="209" customFormat="false" ht="15" hidden="false" customHeight="false" outlineLevel="0" collapsed="false">
      <c r="A209" s="9"/>
      <c r="B209" s="10" t="str">
        <f aca="false">IF($A209="","",TEXT($A209,"yyyy-mm"))</f>
        <v/>
      </c>
      <c r="C209" s="11"/>
      <c r="D209" s="11"/>
      <c r="E209" s="11"/>
      <c r="F209" s="11"/>
      <c r="G209" s="11"/>
      <c r="H209" s="12"/>
      <c r="I209" s="12"/>
      <c r="J209" s="13" t="str">
        <f aca="false">IF(N(H209)+N(I209)=0,"",H209-I209)</f>
        <v/>
      </c>
      <c r="K209" s="11"/>
      <c r="L209" s="11"/>
      <c r="M209" s="11"/>
    </row>
    <row r="210" customFormat="false" ht="15" hidden="false" customHeight="false" outlineLevel="0" collapsed="false">
      <c r="A210" s="9"/>
      <c r="B210" s="10" t="str">
        <f aca="false">IF($A210="","",TEXT($A210,"yyyy-mm"))</f>
        <v/>
      </c>
      <c r="C210" s="11"/>
      <c r="D210" s="11"/>
      <c r="E210" s="11"/>
      <c r="F210" s="11"/>
      <c r="G210" s="11"/>
      <c r="H210" s="12"/>
      <c r="I210" s="12"/>
      <c r="J210" s="13" t="str">
        <f aca="false">IF(N(H210)+N(I210)=0,"",H210-I210)</f>
        <v/>
      </c>
      <c r="K210" s="11"/>
      <c r="L210" s="11"/>
      <c r="M210" s="11"/>
    </row>
    <row r="211" customFormat="false" ht="15" hidden="false" customHeight="false" outlineLevel="0" collapsed="false">
      <c r="A211" s="9"/>
      <c r="B211" s="10" t="str">
        <f aca="false">IF($A211="","",TEXT($A211,"yyyy-mm"))</f>
        <v/>
      </c>
      <c r="C211" s="11"/>
      <c r="D211" s="11"/>
      <c r="E211" s="11"/>
      <c r="F211" s="11"/>
      <c r="G211" s="11"/>
      <c r="H211" s="12"/>
      <c r="I211" s="12"/>
      <c r="J211" s="13" t="str">
        <f aca="false">IF(N(H211)+N(I211)=0,"",H211-I211)</f>
        <v/>
      </c>
      <c r="K211" s="11"/>
      <c r="L211" s="11"/>
      <c r="M211" s="11"/>
    </row>
    <row r="212" customFormat="false" ht="15" hidden="false" customHeight="false" outlineLevel="0" collapsed="false">
      <c r="A212" s="9"/>
      <c r="B212" s="10" t="str">
        <f aca="false">IF($A212="","",TEXT($A212,"yyyy-mm"))</f>
        <v/>
      </c>
      <c r="C212" s="11"/>
      <c r="D212" s="11"/>
      <c r="E212" s="11"/>
      <c r="F212" s="11"/>
      <c r="G212" s="11"/>
      <c r="H212" s="12"/>
      <c r="I212" s="12"/>
      <c r="J212" s="13" t="str">
        <f aca="false">IF(N(H212)+N(I212)=0,"",H212-I212)</f>
        <v/>
      </c>
      <c r="K212" s="11"/>
      <c r="L212" s="11"/>
      <c r="M212" s="11"/>
    </row>
    <row r="213" customFormat="false" ht="15" hidden="false" customHeight="false" outlineLevel="0" collapsed="false">
      <c r="A213" s="9"/>
      <c r="B213" s="10" t="str">
        <f aca="false">IF($A213="","",TEXT($A213,"yyyy-mm"))</f>
        <v/>
      </c>
      <c r="C213" s="11"/>
      <c r="D213" s="11"/>
      <c r="E213" s="11"/>
      <c r="F213" s="11"/>
      <c r="G213" s="11"/>
      <c r="H213" s="12"/>
      <c r="I213" s="12"/>
      <c r="J213" s="13" t="str">
        <f aca="false">IF(N(H213)+N(I213)=0,"",H213-I213)</f>
        <v/>
      </c>
      <c r="K213" s="11"/>
      <c r="L213" s="11"/>
      <c r="M213" s="11"/>
    </row>
    <row r="214" customFormat="false" ht="15" hidden="false" customHeight="false" outlineLevel="0" collapsed="false">
      <c r="A214" s="9"/>
      <c r="B214" s="10" t="str">
        <f aca="false">IF($A214="","",TEXT($A214,"yyyy-mm"))</f>
        <v/>
      </c>
      <c r="C214" s="11"/>
      <c r="D214" s="11"/>
      <c r="E214" s="11"/>
      <c r="F214" s="11"/>
      <c r="G214" s="11"/>
      <c r="H214" s="12"/>
      <c r="I214" s="12"/>
      <c r="J214" s="13" t="str">
        <f aca="false">IF(N(H214)+N(I214)=0,"",H214-I214)</f>
        <v/>
      </c>
      <c r="K214" s="11"/>
      <c r="L214" s="11"/>
      <c r="M214" s="11"/>
    </row>
    <row r="215" customFormat="false" ht="15" hidden="false" customHeight="false" outlineLevel="0" collapsed="false">
      <c r="A215" s="9"/>
      <c r="B215" s="10" t="str">
        <f aca="false">IF($A215="","",TEXT($A215,"yyyy-mm"))</f>
        <v/>
      </c>
      <c r="C215" s="11"/>
      <c r="D215" s="11"/>
      <c r="E215" s="11"/>
      <c r="F215" s="11"/>
      <c r="G215" s="11"/>
      <c r="H215" s="12"/>
      <c r="I215" s="12"/>
      <c r="J215" s="13" t="str">
        <f aca="false">IF(N(H215)+N(I215)=0,"",H215-I215)</f>
        <v/>
      </c>
      <c r="K215" s="11"/>
      <c r="L215" s="11"/>
      <c r="M215" s="11"/>
    </row>
    <row r="216" customFormat="false" ht="15" hidden="false" customHeight="false" outlineLevel="0" collapsed="false">
      <c r="A216" s="9"/>
      <c r="B216" s="10" t="str">
        <f aca="false">IF($A216="","",TEXT($A216,"yyyy-mm"))</f>
        <v/>
      </c>
      <c r="C216" s="11"/>
      <c r="D216" s="11"/>
      <c r="E216" s="11"/>
      <c r="F216" s="11"/>
      <c r="G216" s="11"/>
      <c r="H216" s="12"/>
      <c r="I216" s="12"/>
      <c r="J216" s="13" t="str">
        <f aca="false">IF(N(H216)+N(I216)=0,"",H216-I216)</f>
        <v/>
      </c>
      <c r="K216" s="11"/>
      <c r="L216" s="11"/>
      <c r="M216" s="11"/>
    </row>
    <row r="217" customFormat="false" ht="15" hidden="false" customHeight="false" outlineLevel="0" collapsed="false">
      <c r="A217" s="9"/>
      <c r="B217" s="10" t="str">
        <f aca="false">IF($A217="","",TEXT($A217,"yyyy-mm"))</f>
        <v/>
      </c>
      <c r="C217" s="11"/>
      <c r="D217" s="11"/>
      <c r="E217" s="11"/>
      <c r="F217" s="11"/>
      <c r="G217" s="11"/>
      <c r="H217" s="12"/>
      <c r="I217" s="12"/>
      <c r="J217" s="13" t="str">
        <f aca="false">IF(N(H217)+N(I217)=0,"",H217-I217)</f>
        <v/>
      </c>
      <c r="K217" s="11"/>
      <c r="L217" s="11"/>
      <c r="M217" s="11"/>
    </row>
    <row r="218" customFormat="false" ht="15" hidden="false" customHeight="false" outlineLevel="0" collapsed="false">
      <c r="A218" s="9"/>
      <c r="B218" s="10" t="str">
        <f aca="false">IF($A218="","",TEXT($A218,"yyyy-mm"))</f>
        <v/>
      </c>
      <c r="C218" s="11"/>
      <c r="D218" s="11"/>
      <c r="E218" s="11"/>
      <c r="F218" s="11"/>
      <c r="G218" s="11"/>
      <c r="H218" s="12"/>
      <c r="I218" s="12"/>
      <c r="J218" s="13" t="str">
        <f aca="false">IF(N(H218)+N(I218)=0,"",H218-I218)</f>
        <v/>
      </c>
      <c r="K218" s="11"/>
      <c r="L218" s="11"/>
      <c r="M218" s="11"/>
    </row>
    <row r="219" customFormat="false" ht="15" hidden="false" customHeight="false" outlineLevel="0" collapsed="false">
      <c r="A219" s="9"/>
      <c r="B219" s="10" t="str">
        <f aca="false">IF($A219="","",TEXT($A219,"yyyy-mm"))</f>
        <v/>
      </c>
      <c r="C219" s="11"/>
      <c r="D219" s="11"/>
      <c r="E219" s="11"/>
      <c r="F219" s="11"/>
      <c r="G219" s="11"/>
      <c r="H219" s="12"/>
      <c r="I219" s="12"/>
      <c r="J219" s="13" t="str">
        <f aca="false">IF(N(H219)+N(I219)=0,"",H219-I219)</f>
        <v/>
      </c>
      <c r="K219" s="11"/>
      <c r="L219" s="11"/>
      <c r="M219" s="11"/>
    </row>
    <row r="220" customFormat="false" ht="15" hidden="false" customHeight="false" outlineLevel="0" collapsed="false">
      <c r="A220" s="9"/>
      <c r="B220" s="10" t="str">
        <f aca="false">IF($A220="","",TEXT($A220,"yyyy-mm"))</f>
        <v/>
      </c>
      <c r="C220" s="11"/>
      <c r="D220" s="11"/>
      <c r="E220" s="11"/>
      <c r="F220" s="11"/>
      <c r="G220" s="11"/>
      <c r="H220" s="12"/>
      <c r="I220" s="12"/>
      <c r="J220" s="13" t="str">
        <f aca="false">IF(N(H220)+N(I220)=0,"",H220-I220)</f>
        <v/>
      </c>
      <c r="K220" s="11"/>
      <c r="L220" s="11"/>
      <c r="M220" s="11"/>
    </row>
    <row r="221" customFormat="false" ht="15" hidden="false" customHeight="false" outlineLevel="0" collapsed="false">
      <c r="A221" s="9"/>
      <c r="B221" s="10" t="str">
        <f aca="false">IF($A221="","",TEXT($A221,"yyyy-mm"))</f>
        <v/>
      </c>
      <c r="C221" s="11"/>
      <c r="D221" s="11"/>
      <c r="E221" s="11"/>
      <c r="F221" s="11"/>
      <c r="G221" s="11"/>
      <c r="H221" s="12"/>
      <c r="I221" s="12"/>
      <c r="J221" s="13" t="str">
        <f aca="false">IF(N(H221)+N(I221)=0,"",H221-I221)</f>
        <v/>
      </c>
      <c r="K221" s="11"/>
      <c r="L221" s="11"/>
      <c r="M221" s="11"/>
    </row>
    <row r="222" customFormat="false" ht="15" hidden="false" customHeight="false" outlineLevel="0" collapsed="false">
      <c r="A222" s="9"/>
      <c r="B222" s="10" t="str">
        <f aca="false">IF($A222="","",TEXT($A222,"yyyy-mm"))</f>
        <v/>
      </c>
      <c r="C222" s="11"/>
      <c r="D222" s="11"/>
      <c r="E222" s="11"/>
      <c r="F222" s="11"/>
      <c r="G222" s="11"/>
      <c r="H222" s="12"/>
      <c r="I222" s="12"/>
      <c r="J222" s="13" t="str">
        <f aca="false">IF(N(H222)+N(I222)=0,"",H222-I222)</f>
        <v/>
      </c>
      <c r="K222" s="11"/>
      <c r="L222" s="11"/>
      <c r="M222" s="11"/>
    </row>
    <row r="223" customFormat="false" ht="15" hidden="false" customHeight="false" outlineLevel="0" collapsed="false">
      <c r="A223" s="9"/>
      <c r="B223" s="10" t="str">
        <f aca="false">IF($A223="","",TEXT($A223,"yyyy-mm"))</f>
        <v/>
      </c>
      <c r="C223" s="11"/>
      <c r="D223" s="11"/>
      <c r="E223" s="11"/>
      <c r="F223" s="11"/>
      <c r="G223" s="11"/>
      <c r="H223" s="12"/>
      <c r="I223" s="12"/>
      <c r="J223" s="13" t="str">
        <f aca="false">IF(N(H223)+N(I223)=0,"",H223-I223)</f>
        <v/>
      </c>
      <c r="K223" s="11"/>
      <c r="L223" s="11"/>
      <c r="M223" s="11"/>
    </row>
    <row r="224" customFormat="false" ht="15" hidden="false" customHeight="false" outlineLevel="0" collapsed="false">
      <c r="A224" s="9"/>
      <c r="B224" s="10" t="str">
        <f aca="false">IF($A224="","",TEXT($A224,"yyyy-mm"))</f>
        <v/>
      </c>
      <c r="C224" s="11"/>
      <c r="D224" s="11"/>
      <c r="E224" s="11"/>
      <c r="F224" s="11"/>
      <c r="G224" s="11"/>
      <c r="H224" s="12"/>
      <c r="I224" s="12"/>
      <c r="J224" s="13" t="str">
        <f aca="false">IF(N(H224)+N(I224)=0,"",H224-I224)</f>
        <v/>
      </c>
      <c r="K224" s="11"/>
      <c r="L224" s="11"/>
      <c r="M224" s="11"/>
    </row>
    <row r="225" customFormat="false" ht="15" hidden="false" customHeight="false" outlineLevel="0" collapsed="false">
      <c r="A225" s="9"/>
      <c r="B225" s="10" t="str">
        <f aca="false">IF($A225="","",TEXT($A225,"yyyy-mm"))</f>
        <v/>
      </c>
      <c r="C225" s="11"/>
      <c r="D225" s="11"/>
      <c r="E225" s="11"/>
      <c r="F225" s="11"/>
      <c r="G225" s="11"/>
      <c r="H225" s="12"/>
      <c r="I225" s="12"/>
      <c r="J225" s="13" t="str">
        <f aca="false">IF(N(H225)+N(I225)=0,"",H225-I225)</f>
        <v/>
      </c>
      <c r="K225" s="11"/>
      <c r="L225" s="11"/>
      <c r="M225" s="11"/>
    </row>
    <row r="226" customFormat="false" ht="15" hidden="false" customHeight="false" outlineLevel="0" collapsed="false">
      <c r="A226" s="9"/>
      <c r="B226" s="10" t="str">
        <f aca="false">IF($A226="","",TEXT($A226,"yyyy-mm"))</f>
        <v/>
      </c>
      <c r="C226" s="11"/>
      <c r="D226" s="11"/>
      <c r="E226" s="11"/>
      <c r="F226" s="11"/>
      <c r="G226" s="11"/>
      <c r="H226" s="12"/>
      <c r="I226" s="12"/>
      <c r="J226" s="13" t="str">
        <f aca="false">IF(N(H226)+N(I226)=0,"",H226-I226)</f>
        <v/>
      </c>
      <c r="K226" s="11"/>
      <c r="L226" s="11"/>
      <c r="M226" s="11"/>
    </row>
    <row r="227" customFormat="false" ht="15" hidden="false" customHeight="false" outlineLevel="0" collapsed="false">
      <c r="A227" s="9"/>
      <c r="B227" s="10" t="str">
        <f aca="false">IF($A227="","",TEXT($A227,"yyyy-mm"))</f>
        <v/>
      </c>
      <c r="C227" s="11"/>
      <c r="D227" s="11"/>
      <c r="E227" s="11"/>
      <c r="F227" s="11"/>
      <c r="G227" s="11"/>
      <c r="H227" s="12"/>
      <c r="I227" s="12"/>
      <c r="J227" s="13" t="str">
        <f aca="false">IF(N(H227)+N(I227)=0,"",H227-I227)</f>
        <v/>
      </c>
      <c r="K227" s="11"/>
      <c r="L227" s="11"/>
      <c r="M227" s="11"/>
    </row>
    <row r="228" customFormat="false" ht="15" hidden="false" customHeight="false" outlineLevel="0" collapsed="false">
      <c r="A228" s="9"/>
      <c r="B228" s="10" t="str">
        <f aca="false">IF($A228="","",TEXT($A228,"yyyy-mm"))</f>
        <v/>
      </c>
      <c r="C228" s="11"/>
      <c r="D228" s="11"/>
      <c r="E228" s="11"/>
      <c r="F228" s="11"/>
      <c r="G228" s="11"/>
      <c r="H228" s="12"/>
      <c r="I228" s="12"/>
      <c r="J228" s="13" t="str">
        <f aca="false">IF(N(H228)+N(I228)=0,"",H228-I228)</f>
        <v/>
      </c>
      <c r="K228" s="11"/>
      <c r="L228" s="11"/>
      <c r="M228" s="11"/>
    </row>
    <row r="229" customFormat="false" ht="15" hidden="false" customHeight="false" outlineLevel="0" collapsed="false">
      <c r="A229" s="9"/>
      <c r="B229" s="10" t="str">
        <f aca="false">IF($A229="","",TEXT($A229,"yyyy-mm"))</f>
        <v/>
      </c>
      <c r="C229" s="11"/>
      <c r="D229" s="11"/>
      <c r="E229" s="11"/>
      <c r="F229" s="11"/>
      <c r="G229" s="11"/>
      <c r="H229" s="12"/>
      <c r="I229" s="12"/>
      <c r="J229" s="13" t="str">
        <f aca="false">IF(N(H229)+N(I229)=0,"",H229-I229)</f>
        <v/>
      </c>
      <c r="K229" s="11"/>
      <c r="L229" s="11"/>
      <c r="M229" s="11"/>
    </row>
    <row r="230" customFormat="false" ht="15" hidden="false" customHeight="false" outlineLevel="0" collapsed="false">
      <c r="A230" s="9"/>
      <c r="B230" s="10" t="str">
        <f aca="false">IF($A230="","",TEXT($A230,"yyyy-mm"))</f>
        <v/>
      </c>
      <c r="C230" s="11"/>
      <c r="D230" s="11"/>
      <c r="E230" s="11"/>
      <c r="F230" s="11"/>
      <c r="G230" s="11"/>
      <c r="H230" s="12"/>
      <c r="I230" s="12"/>
      <c r="J230" s="13" t="str">
        <f aca="false">IF(N(H230)+N(I230)=0,"",H230-I230)</f>
        <v/>
      </c>
      <c r="K230" s="11"/>
      <c r="L230" s="11"/>
      <c r="M230" s="11"/>
    </row>
    <row r="231" customFormat="false" ht="15" hidden="false" customHeight="false" outlineLevel="0" collapsed="false">
      <c r="A231" s="9"/>
      <c r="B231" s="10" t="str">
        <f aca="false">IF($A231="","",TEXT($A231,"yyyy-mm"))</f>
        <v/>
      </c>
      <c r="C231" s="11"/>
      <c r="D231" s="11"/>
      <c r="E231" s="11"/>
      <c r="F231" s="11"/>
      <c r="G231" s="11"/>
      <c r="H231" s="12"/>
      <c r="I231" s="12"/>
      <c r="J231" s="13" t="str">
        <f aca="false">IF(N(H231)+N(I231)=0,"",H231-I231)</f>
        <v/>
      </c>
      <c r="K231" s="11"/>
      <c r="L231" s="11"/>
      <c r="M231" s="11"/>
    </row>
    <row r="232" customFormat="false" ht="15" hidden="false" customHeight="false" outlineLevel="0" collapsed="false">
      <c r="A232" s="9"/>
      <c r="B232" s="10" t="str">
        <f aca="false">IF($A232="","",TEXT($A232,"yyyy-mm"))</f>
        <v/>
      </c>
      <c r="C232" s="11"/>
      <c r="D232" s="11"/>
      <c r="E232" s="11"/>
      <c r="F232" s="11"/>
      <c r="G232" s="11"/>
      <c r="H232" s="12"/>
      <c r="I232" s="12"/>
      <c r="J232" s="13" t="str">
        <f aca="false">IF(N(H232)+N(I232)=0,"",H232-I232)</f>
        <v/>
      </c>
      <c r="K232" s="11"/>
      <c r="L232" s="11"/>
      <c r="M232" s="11"/>
    </row>
    <row r="233" customFormat="false" ht="15" hidden="false" customHeight="false" outlineLevel="0" collapsed="false">
      <c r="A233" s="9"/>
      <c r="B233" s="10" t="str">
        <f aca="false">IF($A233="","",TEXT($A233,"yyyy-mm"))</f>
        <v/>
      </c>
      <c r="C233" s="11"/>
      <c r="D233" s="11"/>
      <c r="E233" s="11"/>
      <c r="F233" s="11"/>
      <c r="G233" s="11"/>
      <c r="H233" s="12"/>
      <c r="I233" s="12"/>
      <c r="J233" s="13" t="str">
        <f aca="false">IF(N(H233)+N(I233)=0,"",H233-I233)</f>
        <v/>
      </c>
      <c r="K233" s="11"/>
      <c r="L233" s="11"/>
      <c r="M233" s="11"/>
    </row>
    <row r="234" customFormat="false" ht="15" hidden="false" customHeight="false" outlineLevel="0" collapsed="false">
      <c r="A234" s="9"/>
      <c r="B234" s="10" t="str">
        <f aca="false">IF($A234="","",TEXT($A234,"yyyy-mm"))</f>
        <v/>
      </c>
      <c r="C234" s="11"/>
      <c r="D234" s="11"/>
      <c r="E234" s="11"/>
      <c r="F234" s="11"/>
      <c r="G234" s="11"/>
      <c r="H234" s="12"/>
      <c r="I234" s="12"/>
      <c r="J234" s="13" t="str">
        <f aca="false">IF(N(H234)+N(I234)=0,"",H234-I234)</f>
        <v/>
      </c>
      <c r="K234" s="11"/>
      <c r="L234" s="11"/>
      <c r="M234" s="11"/>
    </row>
    <row r="235" customFormat="false" ht="15" hidden="false" customHeight="false" outlineLevel="0" collapsed="false">
      <c r="A235" s="9"/>
      <c r="B235" s="10" t="str">
        <f aca="false">IF($A235="","",TEXT($A235,"yyyy-mm"))</f>
        <v/>
      </c>
      <c r="C235" s="11"/>
      <c r="D235" s="11"/>
      <c r="E235" s="11"/>
      <c r="F235" s="11"/>
      <c r="G235" s="11"/>
      <c r="H235" s="12"/>
      <c r="I235" s="12"/>
      <c r="J235" s="13" t="str">
        <f aca="false">IF(N(H235)+N(I235)=0,"",H235-I235)</f>
        <v/>
      </c>
      <c r="K235" s="11"/>
      <c r="L235" s="11"/>
      <c r="M235" s="11"/>
    </row>
    <row r="236" customFormat="false" ht="15" hidden="false" customHeight="false" outlineLevel="0" collapsed="false">
      <c r="A236" s="9"/>
      <c r="B236" s="10" t="str">
        <f aca="false">IF($A236="","",TEXT($A236,"yyyy-mm"))</f>
        <v/>
      </c>
      <c r="C236" s="11"/>
      <c r="D236" s="11"/>
      <c r="E236" s="11"/>
      <c r="F236" s="11"/>
      <c r="G236" s="11"/>
      <c r="H236" s="12"/>
      <c r="I236" s="12"/>
      <c r="J236" s="13" t="str">
        <f aca="false">IF(N(H236)+N(I236)=0,"",H236-I236)</f>
        <v/>
      </c>
      <c r="K236" s="11"/>
      <c r="L236" s="11"/>
      <c r="M236" s="11"/>
    </row>
    <row r="237" customFormat="false" ht="15" hidden="false" customHeight="false" outlineLevel="0" collapsed="false">
      <c r="A237" s="9"/>
      <c r="B237" s="10" t="str">
        <f aca="false">IF($A237="","",TEXT($A237,"yyyy-mm"))</f>
        <v/>
      </c>
      <c r="C237" s="11"/>
      <c r="D237" s="11"/>
      <c r="E237" s="11"/>
      <c r="F237" s="11"/>
      <c r="G237" s="11"/>
      <c r="H237" s="12"/>
      <c r="I237" s="12"/>
      <c r="J237" s="13" t="str">
        <f aca="false">IF(N(H237)+N(I237)=0,"",H237-I237)</f>
        <v/>
      </c>
      <c r="K237" s="11"/>
      <c r="L237" s="11"/>
      <c r="M237" s="11"/>
    </row>
    <row r="238" customFormat="false" ht="15" hidden="false" customHeight="false" outlineLevel="0" collapsed="false">
      <c r="A238" s="9"/>
      <c r="B238" s="10" t="str">
        <f aca="false">IF($A238="","",TEXT($A238,"yyyy-mm"))</f>
        <v/>
      </c>
      <c r="C238" s="11"/>
      <c r="D238" s="11"/>
      <c r="E238" s="11"/>
      <c r="F238" s="11"/>
      <c r="G238" s="11"/>
      <c r="H238" s="12"/>
      <c r="I238" s="12"/>
      <c r="J238" s="13" t="str">
        <f aca="false">IF(N(H238)+N(I238)=0,"",H238-I238)</f>
        <v/>
      </c>
      <c r="K238" s="11"/>
      <c r="L238" s="11"/>
      <c r="M238" s="11"/>
    </row>
    <row r="239" customFormat="false" ht="15" hidden="false" customHeight="false" outlineLevel="0" collapsed="false">
      <c r="A239" s="9"/>
      <c r="B239" s="10" t="str">
        <f aca="false">IF($A239="","",TEXT($A239,"yyyy-mm"))</f>
        <v/>
      </c>
      <c r="C239" s="11"/>
      <c r="D239" s="11"/>
      <c r="E239" s="11"/>
      <c r="F239" s="11"/>
      <c r="G239" s="11"/>
      <c r="H239" s="12"/>
      <c r="I239" s="12"/>
      <c r="J239" s="13" t="str">
        <f aca="false">IF(N(H239)+N(I239)=0,"",H239-I239)</f>
        <v/>
      </c>
      <c r="K239" s="11"/>
      <c r="L239" s="11"/>
      <c r="M239" s="11"/>
    </row>
    <row r="240" customFormat="false" ht="15" hidden="false" customHeight="false" outlineLevel="0" collapsed="false">
      <c r="A240" s="9"/>
      <c r="B240" s="10" t="str">
        <f aca="false">IF($A240="","",TEXT($A240,"yyyy-mm"))</f>
        <v/>
      </c>
      <c r="C240" s="11"/>
      <c r="D240" s="11"/>
      <c r="E240" s="11"/>
      <c r="F240" s="11"/>
      <c r="G240" s="11"/>
      <c r="H240" s="12"/>
      <c r="I240" s="12"/>
      <c r="J240" s="13" t="str">
        <f aca="false">IF(N(H240)+N(I240)=0,"",H240-I240)</f>
        <v/>
      </c>
      <c r="K240" s="11"/>
      <c r="L240" s="11"/>
      <c r="M240" s="11"/>
    </row>
    <row r="241" customFormat="false" ht="15" hidden="false" customHeight="false" outlineLevel="0" collapsed="false">
      <c r="A241" s="9"/>
      <c r="B241" s="10" t="str">
        <f aca="false">IF($A241="","",TEXT($A241,"yyyy-mm"))</f>
        <v/>
      </c>
      <c r="C241" s="11"/>
      <c r="D241" s="11"/>
      <c r="E241" s="11"/>
      <c r="F241" s="11"/>
      <c r="G241" s="11"/>
      <c r="H241" s="12"/>
      <c r="I241" s="12"/>
      <c r="J241" s="13" t="str">
        <f aca="false">IF(N(H241)+N(I241)=0,"",H241-I241)</f>
        <v/>
      </c>
      <c r="K241" s="11"/>
      <c r="L241" s="11"/>
      <c r="M241" s="11"/>
    </row>
    <row r="242" customFormat="false" ht="15" hidden="false" customHeight="false" outlineLevel="0" collapsed="false">
      <c r="A242" s="9"/>
      <c r="B242" s="10" t="str">
        <f aca="false">IF($A242="","",TEXT($A242,"yyyy-mm"))</f>
        <v/>
      </c>
      <c r="C242" s="11"/>
      <c r="D242" s="11"/>
      <c r="E242" s="11"/>
      <c r="F242" s="11"/>
      <c r="G242" s="11"/>
      <c r="H242" s="12"/>
      <c r="I242" s="12"/>
      <c r="J242" s="13" t="str">
        <f aca="false">IF(N(H242)+N(I242)=0,"",H242-I242)</f>
        <v/>
      </c>
      <c r="K242" s="11"/>
      <c r="L242" s="11"/>
      <c r="M242" s="11"/>
    </row>
    <row r="243" customFormat="false" ht="15" hidden="false" customHeight="false" outlineLevel="0" collapsed="false">
      <c r="A243" s="9"/>
      <c r="B243" s="10" t="str">
        <f aca="false">IF($A243="","",TEXT($A243,"yyyy-mm"))</f>
        <v/>
      </c>
      <c r="C243" s="11"/>
      <c r="D243" s="11"/>
      <c r="E243" s="11"/>
      <c r="F243" s="11"/>
      <c r="G243" s="11"/>
      <c r="H243" s="12"/>
      <c r="I243" s="12"/>
      <c r="J243" s="13" t="str">
        <f aca="false">IF(N(H243)+N(I243)=0,"",H243-I243)</f>
        <v/>
      </c>
      <c r="K243" s="11"/>
      <c r="L243" s="11"/>
      <c r="M243" s="11"/>
    </row>
    <row r="244" customFormat="false" ht="15" hidden="false" customHeight="false" outlineLevel="0" collapsed="false">
      <c r="A244" s="9"/>
      <c r="B244" s="10" t="str">
        <f aca="false">IF($A244="","",TEXT($A244,"yyyy-mm"))</f>
        <v/>
      </c>
      <c r="C244" s="11"/>
      <c r="D244" s="11"/>
      <c r="E244" s="11"/>
      <c r="F244" s="11"/>
      <c r="G244" s="11"/>
      <c r="H244" s="12"/>
      <c r="I244" s="12"/>
      <c r="J244" s="13" t="str">
        <f aca="false">IF(N(H244)+N(I244)=0,"",H244-I244)</f>
        <v/>
      </c>
      <c r="K244" s="11"/>
      <c r="L244" s="11"/>
      <c r="M244" s="11"/>
    </row>
    <row r="245" customFormat="false" ht="15" hidden="false" customHeight="false" outlineLevel="0" collapsed="false">
      <c r="A245" s="9"/>
      <c r="B245" s="10" t="str">
        <f aca="false">IF($A245="","",TEXT($A245,"yyyy-mm"))</f>
        <v/>
      </c>
      <c r="C245" s="11"/>
      <c r="D245" s="11"/>
      <c r="E245" s="11"/>
      <c r="F245" s="11"/>
      <c r="G245" s="11"/>
      <c r="H245" s="12"/>
      <c r="I245" s="12"/>
      <c r="J245" s="13" t="str">
        <f aca="false">IF(N(H245)+N(I245)=0,"",H245-I245)</f>
        <v/>
      </c>
      <c r="K245" s="11"/>
      <c r="L245" s="11"/>
      <c r="M245" s="11"/>
    </row>
    <row r="246" customFormat="false" ht="15" hidden="false" customHeight="false" outlineLevel="0" collapsed="false">
      <c r="A246" s="9"/>
      <c r="B246" s="10" t="str">
        <f aca="false">IF($A246="","",TEXT($A246,"yyyy-mm"))</f>
        <v/>
      </c>
      <c r="C246" s="11"/>
      <c r="D246" s="11"/>
      <c r="E246" s="11"/>
      <c r="F246" s="11"/>
      <c r="G246" s="11"/>
      <c r="H246" s="12"/>
      <c r="I246" s="12"/>
      <c r="J246" s="13" t="str">
        <f aca="false">IF(N(H246)+N(I246)=0,"",H246-I246)</f>
        <v/>
      </c>
      <c r="K246" s="11"/>
      <c r="L246" s="11"/>
      <c r="M246" s="11"/>
    </row>
    <row r="247" customFormat="false" ht="15" hidden="false" customHeight="false" outlineLevel="0" collapsed="false">
      <c r="A247" s="9"/>
      <c r="B247" s="10" t="str">
        <f aca="false">IF($A247="","",TEXT($A247,"yyyy-mm"))</f>
        <v/>
      </c>
      <c r="C247" s="11"/>
      <c r="D247" s="11"/>
      <c r="E247" s="11"/>
      <c r="F247" s="11"/>
      <c r="G247" s="11"/>
      <c r="H247" s="12"/>
      <c r="I247" s="12"/>
      <c r="J247" s="13" t="str">
        <f aca="false">IF(N(H247)+N(I247)=0,"",H247-I247)</f>
        <v/>
      </c>
      <c r="K247" s="11"/>
      <c r="L247" s="11"/>
      <c r="M247" s="11"/>
    </row>
    <row r="248" customFormat="false" ht="15" hidden="false" customHeight="false" outlineLevel="0" collapsed="false">
      <c r="A248" s="9"/>
      <c r="B248" s="10" t="str">
        <f aca="false">IF($A248="","",TEXT($A248,"yyyy-mm"))</f>
        <v/>
      </c>
      <c r="C248" s="11"/>
      <c r="D248" s="11"/>
      <c r="E248" s="11"/>
      <c r="F248" s="11"/>
      <c r="G248" s="11"/>
      <c r="H248" s="12"/>
      <c r="I248" s="12"/>
      <c r="J248" s="13" t="str">
        <f aca="false">IF(N(H248)+N(I248)=0,"",H248-I248)</f>
        <v/>
      </c>
      <c r="K248" s="11"/>
      <c r="L248" s="11"/>
      <c r="M248" s="11"/>
    </row>
    <row r="249" customFormat="false" ht="15" hidden="false" customHeight="false" outlineLevel="0" collapsed="false">
      <c r="A249" s="9"/>
      <c r="B249" s="10" t="str">
        <f aca="false">IF($A249="","",TEXT($A249,"yyyy-mm"))</f>
        <v/>
      </c>
      <c r="C249" s="11"/>
      <c r="D249" s="11"/>
      <c r="E249" s="11"/>
      <c r="F249" s="11"/>
      <c r="G249" s="11"/>
      <c r="H249" s="12"/>
      <c r="I249" s="12"/>
      <c r="J249" s="13" t="str">
        <f aca="false">IF(N(H249)+N(I249)=0,"",H249-I249)</f>
        <v/>
      </c>
      <c r="K249" s="11"/>
      <c r="L249" s="11"/>
      <c r="M249" s="11"/>
    </row>
    <row r="250" customFormat="false" ht="15" hidden="false" customHeight="false" outlineLevel="0" collapsed="false">
      <c r="A250" s="9"/>
      <c r="B250" s="10" t="str">
        <f aca="false">IF($A250="","",TEXT($A250,"yyyy-mm"))</f>
        <v/>
      </c>
      <c r="C250" s="11"/>
      <c r="D250" s="11"/>
      <c r="E250" s="11"/>
      <c r="F250" s="11"/>
      <c r="G250" s="11"/>
      <c r="H250" s="12"/>
      <c r="I250" s="12"/>
      <c r="J250" s="13" t="str">
        <f aca="false">IF(N(H250)+N(I250)=0,"",H250-I250)</f>
        <v/>
      </c>
      <c r="K250" s="11"/>
      <c r="L250" s="11"/>
      <c r="M250" s="11"/>
    </row>
    <row r="251" customFormat="false" ht="15" hidden="false" customHeight="false" outlineLevel="0" collapsed="false">
      <c r="A251" s="9"/>
      <c r="B251" s="10" t="str">
        <f aca="false">IF($A251="","",TEXT($A251,"yyyy-mm"))</f>
        <v/>
      </c>
      <c r="C251" s="11"/>
      <c r="D251" s="11"/>
      <c r="E251" s="11"/>
      <c r="F251" s="11"/>
      <c r="G251" s="11"/>
      <c r="H251" s="12"/>
      <c r="I251" s="12"/>
      <c r="J251" s="13" t="str">
        <f aca="false">IF(N(H251)+N(I251)=0,"",H251-I251)</f>
        <v/>
      </c>
      <c r="K251" s="11"/>
      <c r="L251" s="11"/>
      <c r="M251" s="11"/>
    </row>
    <row r="252" customFormat="false" ht="15" hidden="false" customHeight="false" outlineLevel="0" collapsed="false">
      <c r="A252" s="9"/>
      <c r="B252" s="10" t="str">
        <f aca="false">IF($A252="","",TEXT($A252,"yyyy-mm"))</f>
        <v/>
      </c>
      <c r="C252" s="11"/>
      <c r="D252" s="11"/>
      <c r="E252" s="11"/>
      <c r="F252" s="11"/>
      <c r="G252" s="11"/>
      <c r="H252" s="12"/>
      <c r="I252" s="12"/>
      <c r="J252" s="13" t="str">
        <f aca="false">IF(N(H252)+N(I252)=0,"",H252-I252)</f>
        <v/>
      </c>
      <c r="K252" s="11"/>
      <c r="L252" s="11"/>
      <c r="M252" s="11"/>
    </row>
    <row r="253" customFormat="false" ht="15" hidden="false" customHeight="false" outlineLevel="0" collapsed="false">
      <c r="A253" s="9"/>
      <c r="B253" s="10" t="str">
        <f aca="false">IF($A253="","",TEXT($A253,"yyyy-mm"))</f>
        <v/>
      </c>
      <c r="C253" s="11"/>
      <c r="D253" s="11"/>
      <c r="E253" s="11"/>
      <c r="F253" s="11"/>
      <c r="G253" s="11"/>
      <c r="H253" s="12"/>
      <c r="I253" s="12"/>
      <c r="J253" s="13" t="str">
        <f aca="false">IF(N(H253)+N(I253)=0,"",H253-I253)</f>
        <v/>
      </c>
      <c r="K253" s="11"/>
      <c r="L253" s="11"/>
      <c r="M253" s="11"/>
    </row>
    <row r="254" customFormat="false" ht="15" hidden="false" customHeight="false" outlineLevel="0" collapsed="false">
      <c r="A254" s="9"/>
      <c r="B254" s="10" t="str">
        <f aca="false">IF($A254="","",TEXT($A254,"yyyy-mm"))</f>
        <v/>
      </c>
      <c r="C254" s="11"/>
      <c r="D254" s="11"/>
      <c r="E254" s="11"/>
      <c r="F254" s="11"/>
      <c r="G254" s="11"/>
      <c r="H254" s="12"/>
      <c r="I254" s="12"/>
      <c r="J254" s="13" t="str">
        <f aca="false">IF(N(H254)+N(I254)=0,"",H254-I254)</f>
        <v/>
      </c>
      <c r="K254" s="11"/>
      <c r="L254" s="11"/>
      <c r="M254" s="11"/>
    </row>
    <row r="255" customFormat="false" ht="15" hidden="false" customHeight="false" outlineLevel="0" collapsed="false">
      <c r="A255" s="9"/>
      <c r="B255" s="10" t="str">
        <f aca="false">IF($A255="","",TEXT($A255,"yyyy-mm"))</f>
        <v/>
      </c>
      <c r="C255" s="11"/>
      <c r="D255" s="11"/>
      <c r="E255" s="11"/>
      <c r="F255" s="11"/>
      <c r="G255" s="11"/>
      <c r="H255" s="12"/>
      <c r="I255" s="12"/>
      <c r="J255" s="13" t="str">
        <f aca="false">IF(N(H255)+N(I255)=0,"",H255-I255)</f>
        <v/>
      </c>
      <c r="K255" s="11"/>
      <c r="L255" s="11"/>
      <c r="M255" s="11"/>
    </row>
    <row r="256" customFormat="false" ht="15" hidden="false" customHeight="false" outlineLevel="0" collapsed="false">
      <c r="A256" s="9"/>
      <c r="B256" s="10" t="str">
        <f aca="false">IF($A256="","",TEXT($A256,"yyyy-mm"))</f>
        <v/>
      </c>
      <c r="C256" s="11"/>
      <c r="D256" s="11"/>
      <c r="E256" s="11"/>
      <c r="F256" s="11"/>
      <c r="G256" s="11"/>
      <c r="H256" s="12"/>
      <c r="I256" s="12"/>
      <c r="J256" s="13" t="str">
        <f aca="false">IF(N(H256)+N(I256)=0,"",H256-I256)</f>
        <v/>
      </c>
      <c r="K256" s="11"/>
      <c r="L256" s="11"/>
      <c r="M256" s="11"/>
    </row>
    <row r="257" customFormat="false" ht="15" hidden="false" customHeight="false" outlineLevel="0" collapsed="false">
      <c r="A257" s="9"/>
      <c r="B257" s="10" t="str">
        <f aca="false">IF($A257="","",TEXT($A257,"yyyy-mm"))</f>
        <v/>
      </c>
      <c r="C257" s="11"/>
      <c r="D257" s="11"/>
      <c r="E257" s="11"/>
      <c r="F257" s="11"/>
      <c r="G257" s="11"/>
      <c r="H257" s="12"/>
      <c r="I257" s="12"/>
      <c r="J257" s="13" t="str">
        <f aca="false">IF(N(H257)+N(I257)=0,"",H257-I257)</f>
        <v/>
      </c>
      <c r="K257" s="11"/>
      <c r="L257" s="11"/>
      <c r="M257" s="11"/>
    </row>
    <row r="258" customFormat="false" ht="15" hidden="false" customHeight="false" outlineLevel="0" collapsed="false">
      <c r="A258" s="9"/>
      <c r="B258" s="10" t="str">
        <f aca="false">IF($A258="","",TEXT($A258,"yyyy-mm"))</f>
        <v/>
      </c>
      <c r="C258" s="11"/>
      <c r="D258" s="11"/>
      <c r="E258" s="11"/>
      <c r="F258" s="11"/>
      <c r="G258" s="11"/>
      <c r="H258" s="12"/>
      <c r="I258" s="12"/>
      <c r="J258" s="13" t="str">
        <f aca="false">IF(N(H258)+N(I258)=0,"",H258-I258)</f>
        <v/>
      </c>
      <c r="K258" s="11"/>
      <c r="L258" s="11"/>
      <c r="M258" s="11"/>
    </row>
    <row r="259" customFormat="false" ht="15" hidden="false" customHeight="false" outlineLevel="0" collapsed="false">
      <c r="A259" s="9"/>
      <c r="B259" s="10" t="str">
        <f aca="false">IF($A259="","",TEXT($A259,"yyyy-mm"))</f>
        <v/>
      </c>
      <c r="C259" s="11"/>
      <c r="D259" s="11"/>
      <c r="E259" s="11"/>
      <c r="F259" s="11"/>
      <c r="G259" s="11"/>
      <c r="H259" s="12"/>
      <c r="I259" s="12"/>
      <c r="J259" s="13" t="str">
        <f aca="false">IF(N(H259)+N(I259)=0,"",H259-I259)</f>
        <v/>
      </c>
      <c r="K259" s="11"/>
      <c r="L259" s="11"/>
      <c r="M259" s="11"/>
    </row>
    <row r="260" customFormat="false" ht="15" hidden="false" customHeight="false" outlineLevel="0" collapsed="false">
      <c r="A260" s="9"/>
      <c r="B260" s="10" t="str">
        <f aca="false">IF($A260="","",TEXT($A260,"yyyy-mm"))</f>
        <v/>
      </c>
      <c r="C260" s="11"/>
      <c r="D260" s="11"/>
      <c r="E260" s="11"/>
      <c r="F260" s="11"/>
      <c r="G260" s="11"/>
      <c r="H260" s="12"/>
      <c r="I260" s="12"/>
      <c r="J260" s="13" t="str">
        <f aca="false">IF(N(H260)+N(I260)=0,"",H260-I260)</f>
        <v/>
      </c>
      <c r="K260" s="11"/>
      <c r="L260" s="11"/>
      <c r="M260" s="11"/>
    </row>
    <row r="261" customFormat="false" ht="15" hidden="false" customHeight="false" outlineLevel="0" collapsed="false">
      <c r="A261" s="9"/>
      <c r="B261" s="10" t="str">
        <f aca="false">IF($A261="","",TEXT($A261,"yyyy-mm"))</f>
        <v/>
      </c>
      <c r="C261" s="11"/>
      <c r="D261" s="11"/>
      <c r="E261" s="11"/>
      <c r="F261" s="11"/>
      <c r="G261" s="11"/>
      <c r="H261" s="12"/>
      <c r="I261" s="12"/>
      <c r="J261" s="13" t="str">
        <f aca="false">IF(N(H261)+N(I261)=0,"",H261-I261)</f>
        <v/>
      </c>
      <c r="K261" s="11"/>
      <c r="L261" s="11"/>
      <c r="M261" s="11"/>
    </row>
    <row r="262" customFormat="false" ht="15" hidden="false" customHeight="false" outlineLevel="0" collapsed="false">
      <c r="A262" s="9"/>
      <c r="B262" s="10" t="str">
        <f aca="false">IF($A262="","",TEXT($A262,"yyyy-mm"))</f>
        <v/>
      </c>
      <c r="C262" s="11"/>
      <c r="D262" s="11"/>
      <c r="E262" s="11"/>
      <c r="F262" s="11"/>
      <c r="G262" s="11"/>
      <c r="H262" s="12"/>
      <c r="I262" s="12"/>
      <c r="J262" s="13" t="str">
        <f aca="false">IF(N(H262)+N(I262)=0,"",H262-I262)</f>
        <v/>
      </c>
      <c r="K262" s="11"/>
      <c r="L262" s="11"/>
      <c r="M262" s="11"/>
    </row>
    <row r="263" customFormat="false" ht="15" hidden="false" customHeight="false" outlineLevel="0" collapsed="false">
      <c r="A263" s="9"/>
      <c r="B263" s="10" t="str">
        <f aca="false">IF($A263="","",TEXT($A263,"yyyy-mm"))</f>
        <v/>
      </c>
      <c r="C263" s="11"/>
      <c r="D263" s="11"/>
      <c r="E263" s="11"/>
      <c r="F263" s="11"/>
      <c r="G263" s="11"/>
      <c r="H263" s="12"/>
      <c r="I263" s="12"/>
      <c r="J263" s="13" t="str">
        <f aca="false">IF(N(H263)+N(I263)=0,"",H263-I263)</f>
        <v/>
      </c>
      <c r="K263" s="11"/>
      <c r="L263" s="11"/>
      <c r="M263" s="11"/>
    </row>
    <row r="264" customFormat="false" ht="15" hidden="false" customHeight="false" outlineLevel="0" collapsed="false">
      <c r="A264" s="9"/>
      <c r="B264" s="10" t="str">
        <f aca="false">IF($A264="","",TEXT($A264,"yyyy-mm"))</f>
        <v/>
      </c>
      <c r="C264" s="11"/>
      <c r="D264" s="11"/>
      <c r="E264" s="11"/>
      <c r="F264" s="11"/>
      <c r="G264" s="11"/>
      <c r="H264" s="12"/>
      <c r="I264" s="12"/>
      <c r="J264" s="13" t="str">
        <f aca="false">IF(N(H264)+N(I264)=0,"",H264-I264)</f>
        <v/>
      </c>
      <c r="K264" s="11"/>
      <c r="L264" s="11"/>
      <c r="M264" s="11"/>
    </row>
    <row r="265" customFormat="false" ht="15" hidden="false" customHeight="false" outlineLevel="0" collapsed="false">
      <c r="A265" s="9"/>
      <c r="B265" s="10" t="str">
        <f aca="false">IF($A265="","",TEXT($A265,"yyyy-mm"))</f>
        <v/>
      </c>
      <c r="C265" s="11"/>
      <c r="D265" s="11"/>
      <c r="E265" s="11"/>
      <c r="F265" s="11"/>
      <c r="G265" s="11"/>
      <c r="H265" s="12"/>
      <c r="I265" s="12"/>
      <c r="J265" s="13" t="str">
        <f aca="false">IF(N(H265)+N(I265)=0,"",H265-I265)</f>
        <v/>
      </c>
      <c r="K265" s="11"/>
      <c r="L265" s="11"/>
      <c r="M265" s="11"/>
    </row>
    <row r="266" customFormat="false" ht="15" hidden="false" customHeight="false" outlineLevel="0" collapsed="false">
      <c r="A266" s="9"/>
      <c r="B266" s="10" t="str">
        <f aca="false">IF($A266="","",TEXT($A266,"yyyy-mm"))</f>
        <v/>
      </c>
      <c r="C266" s="11"/>
      <c r="D266" s="11"/>
      <c r="E266" s="11"/>
      <c r="F266" s="11"/>
      <c r="G266" s="11"/>
      <c r="H266" s="12"/>
      <c r="I266" s="12"/>
      <c r="J266" s="13" t="str">
        <f aca="false">IF(N(H266)+N(I266)=0,"",H266-I266)</f>
        <v/>
      </c>
      <c r="K266" s="11"/>
      <c r="L266" s="11"/>
      <c r="M266" s="11"/>
    </row>
    <row r="267" customFormat="false" ht="15" hidden="false" customHeight="false" outlineLevel="0" collapsed="false">
      <c r="A267" s="9"/>
      <c r="B267" s="10" t="str">
        <f aca="false">IF($A267="","",TEXT($A267,"yyyy-mm"))</f>
        <v/>
      </c>
      <c r="C267" s="11"/>
      <c r="D267" s="11"/>
      <c r="E267" s="11"/>
      <c r="F267" s="11"/>
      <c r="G267" s="11"/>
      <c r="H267" s="12"/>
      <c r="I267" s="12"/>
      <c r="J267" s="13" t="str">
        <f aca="false">IF(N(H267)+N(I267)=0,"",H267-I267)</f>
        <v/>
      </c>
      <c r="K267" s="11"/>
      <c r="L267" s="11"/>
      <c r="M267" s="11"/>
    </row>
    <row r="268" customFormat="false" ht="15" hidden="false" customHeight="false" outlineLevel="0" collapsed="false">
      <c r="A268" s="9"/>
      <c r="B268" s="10" t="str">
        <f aca="false">IF($A268="","",TEXT($A268,"yyyy-mm"))</f>
        <v/>
      </c>
      <c r="C268" s="11"/>
      <c r="D268" s="11"/>
      <c r="E268" s="11"/>
      <c r="F268" s="11"/>
      <c r="G268" s="11"/>
      <c r="H268" s="12"/>
      <c r="I268" s="12"/>
      <c r="J268" s="13" t="str">
        <f aca="false">IF(N(H268)+N(I268)=0,"",H268-I268)</f>
        <v/>
      </c>
      <c r="K268" s="11"/>
      <c r="L268" s="11"/>
      <c r="M268" s="11"/>
    </row>
    <row r="269" customFormat="false" ht="15" hidden="false" customHeight="false" outlineLevel="0" collapsed="false">
      <c r="A269" s="9"/>
      <c r="B269" s="10" t="str">
        <f aca="false">IF($A269="","",TEXT($A269,"yyyy-mm"))</f>
        <v/>
      </c>
      <c r="C269" s="11"/>
      <c r="D269" s="11"/>
      <c r="E269" s="11"/>
      <c r="F269" s="11"/>
      <c r="G269" s="11"/>
      <c r="H269" s="12"/>
      <c r="I269" s="12"/>
      <c r="J269" s="13" t="str">
        <f aca="false">IF(N(H269)+N(I269)=0,"",H269-I269)</f>
        <v/>
      </c>
      <c r="K269" s="11"/>
      <c r="L269" s="11"/>
      <c r="M269" s="11"/>
    </row>
    <row r="270" customFormat="false" ht="15" hidden="false" customHeight="false" outlineLevel="0" collapsed="false">
      <c r="A270" s="9"/>
      <c r="B270" s="10" t="str">
        <f aca="false">IF($A270="","",TEXT($A270,"yyyy-mm"))</f>
        <v/>
      </c>
      <c r="C270" s="11"/>
      <c r="D270" s="11"/>
      <c r="E270" s="11"/>
      <c r="F270" s="11"/>
      <c r="G270" s="11"/>
      <c r="H270" s="12"/>
      <c r="I270" s="12"/>
      <c r="J270" s="13" t="str">
        <f aca="false">IF(N(H270)+N(I270)=0,"",H270-I270)</f>
        <v/>
      </c>
      <c r="K270" s="11"/>
      <c r="L270" s="11"/>
      <c r="M270" s="11"/>
    </row>
    <row r="271" customFormat="false" ht="15" hidden="false" customHeight="false" outlineLevel="0" collapsed="false">
      <c r="A271" s="9"/>
      <c r="B271" s="10" t="str">
        <f aca="false">IF($A271="","",TEXT($A271,"yyyy-mm"))</f>
        <v/>
      </c>
      <c r="C271" s="11"/>
      <c r="D271" s="11"/>
      <c r="E271" s="11"/>
      <c r="F271" s="11"/>
      <c r="G271" s="11"/>
      <c r="H271" s="12"/>
      <c r="I271" s="12"/>
      <c r="J271" s="13" t="str">
        <f aca="false">IF(N(H271)+N(I271)=0,"",H271-I271)</f>
        <v/>
      </c>
      <c r="K271" s="11"/>
      <c r="L271" s="11"/>
      <c r="M271" s="11"/>
    </row>
    <row r="272" customFormat="false" ht="15" hidden="false" customHeight="false" outlineLevel="0" collapsed="false">
      <c r="A272" s="9"/>
      <c r="B272" s="10" t="str">
        <f aca="false">IF($A272="","",TEXT($A272,"yyyy-mm"))</f>
        <v/>
      </c>
      <c r="C272" s="11"/>
      <c r="D272" s="11"/>
      <c r="E272" s="11"/>
      <c r="F272" s="11"/>
      <c r="G272" s="11"/>
      <c r="H272" s="12"/>
      <c r="I272" s="12"/>
      <c r="J272" s="13" t="str">
        <f aca="false">IF(N(H272)+N(I272)=0,"",H272-I272)</f>
        <v/>
      </c>
      <c r="K272" s="11"/>
      <c r="L272" s="11"/>
      <c r="M272" s="11"/>
    </row>
    <row r="273" customFormat="false" ht="15" hidden="false" customHeight="false" outlineLevel="0" collapsed="false">
      <c r="A273" s="9"/>
      <c r="B273" s="10" t="str">
        <f aca="false">IF($A273="","",TEXT($A273,"yyyy-mm"))</f>
        <v/>
      </c>
      <c r="C273" s="11"/>
      <c r="D273" s="11"/>
      <c r="E273" s="11"/>
      <c r="F273" s="11"/>
      <c r="G273" s="11"/>
      <c r="H273" s="12"/>
      <c r="I273" s="12"/>
      <c r="J273" s="13" t="str">
        <f aca="false">IF(N(H273)+N(I273)=0,"",H273-I273)</f>
        <v/>
      </c>
      <c r="K273" s="11"/>
      <c r="L273" s="11"/>
      <c r="M273" s="11"/>
    </row>
    <row r="274" customFormat="false" ht="15" hidden="false" customHeight="false" outlineLevel="0" collapsed="false">
      <c r="A274" s="9"/>
      <c r="B274" s="10" t="str">
        <f aca="false">IF($A274="","",TEXT($A274,"yyyy-mm"))</f>
        <v/>
      </c>
      <c r="C274" s="11"/>
      <c r="D274" s="11"/>
      <c r="E274" s="11"/>
      <c r="F274" s="11"/>
      <c r="G274" s="11"/>
      <c r="H274" s="12"/>
      <c r="I274" s="12"/>
      <c r="J274" s="13" t="str">
        <f aca="false">IF(N(H274)+N(I274)=0,"",H274-I274)</f>
        <v/>
      </c>
      <c r="K274" s="11"/>
      <c r="L274" s="11"/>
      <c r="M274" s="11"/>
    </row>
    <row r="275" customFormat="false" ht="15" hidden="false" customHeight="false" outlineLevel="0" collapsed="false">
      <c r="A275" s="9"/>
      <c r="B275" s="10" t="str">
        <f aca="false">IF($A275="","",TEXT($A275,"yyyy-mm"))</f>
        <v/>
      </c>
      <c r="C275" s="11"/>
      <c r="D275" s="11"/>
      <c r="E275" s="11"/>
      <c r="F275" s="11"/>
      <c r="G275" s="11"/>
      <c r="H275" s="12"/>
      <c r="I275" s="12"/>
      <c r="J275" s="13" t="str">
        <f aca="false">IF(N(H275)+N(I275)=0,"",H275-I275)</f>
        <v/>
      </c>
      <c r="K275" s="11"/>
      <c r="L275" s="11"/>
      <c r="M275" s="11"/>
    </row>
    <row r="276" customFormat="false" ht="15" hidden="false" customHeight="false" outlineLevel="0" collapsed="false">
      <c r="A276" s="9"/>
      <c r="B276" s="10" t="str">
        <f aca="false">IF($A276="","",TEXT($A276,"yyyy-mm"))</f>
        <v/>
      </c>
      <c r="C276" s="11"/>
      <c r="D276" s="11"/>
      <c r="E276" s="11"/>
      <c r="F276" s="11"/>
      <c r="G276" s="11"/>
      <c r="H276" s="12"/>
      <c r="I276" s="12"/>
      <c r="J276" s="13" t="str">
        <f aca="false">IF(N(H276)+N(I276)=0,"",H276-I276)</f>
        <v/>
      </c>
      <c r="K276" s="11"/>
      <c r="L276" s="11"/>
      <c r="M276" s="11"/>
    </row>
    <row r="277" customFormat="false" ht="15" hidden="false" customHeight="false" outlineLevel="0" collapsed="false">
      <c r="A277" s="9"/>
      <c r="B277" s="10" t="str">
        <f aca="false">IF($A277="","",TEXT($A277,"yyyy-mm"))</f>
        <v/>
      </c>
      <c r="C277" s="11"/>
      <c r="D277" s="11"/>
      <c r="E277" s="11"/>
      <c r="F277" s="11"/>
      <c r="G277" s="11"/>
      <c r="H277" s="12"/>
      <c r="I277" s="12"/>
      <c r="J277" s="13" t="str">
        <f aca="false">IF(N(H277)+N(I277)=0,"",H277-I277)</f>
        <v/>
      </c>
      <c r="K277" s="11"/>
      <c r="L277" s="11"/>
      <c r="M277" s="11"/>
    </row>
    <row r="278" customFormat="false" ht="15" hidden="false" customHeight="false" outlineLevel="0" collapsed="false">
      <c r="A278" s="9"/>
      <c r="B278" s="10" t="str">
        <f aca="false">IF($A278="","",TEXT($A278,"yyyy-mm"))</f>
        <v/>
      </c>
      <c r="C278" s="11"/>
      <c r="D278" s="11"/>
      <c r="E278" s="11"/>
      <c r="F278" s="11"/>
      <c r="G278" s="11"/>
      <c r="H278" s="12"/>
      <c r="I278" s="12"/>
      <c r="J278" s="13" t="str">
        <f aca="false">IF(N(H278)+N(I278)=0,"",H278-I278)</f>
        <v/>
      </c>
      <c r="K278" s="11"/>
      <c r="L278" s="11"/>
      <c r="M278" s="11"/>
    </row>
    <row r="279" customFormat="false" ht="15" hidden="false" customHeight="false" outlineLevel="0" collapsed="false">
      <c r="A279" s="9"/>
      <c r="B279" s="10" t="str">
        <f aca="false">IF($A279="","",TEXT($A279,"yyyy-mm"))</f>
        <v/>
      </c>
      <c r="C279" s="11"/>
      <c r="D279" s="11"/>
      <c r="E279" s="11"/>
      <c r="F279" s="11"/>
      <c r="G279" s="11"/>
      <c r="H279" s="12"/>
      <c r="I279" s="12"/>
      <c r="J279" s="13" t="str">
        <f aca="false">IF(N(H279)+N(I279)=0,"",H279-I279)</f>
        <v/>
      </c>
      <c r="K279" s="11"/>
      <c r="L279" s="11"/>
      <c r="M279" s="11"/>
    </row>
    <row r="280" customFormat="false" ht="15" hidden="false" customHeight="false" outlineLevel="0" collapsed="false">
      <c r="A280" s="9"/>
      <c r="B280" s="10" t="str">
        <f aca="false">IF($A280="","",TEXT($A280,"yyyy-mm"))</f>
        <v/>
      </c>
      <c r="C280" s="11"/>
      <c r="D280" s="11"/>
      <c r="E280" s="11"/>
      <c r="F280" s="11"/>
      <c r="G280" s="11"/>
      <c r="H280" s="12"/>
      <c r="I280" s="12"/>
      <c r="J280" s="13" t="str">
        <f aca="false">IF(N(H280)+N(I280)=0,"",H280-I280)</f>
        <v/>
      </c>
      <c r="K280" s="11"/>
      <c r="L280" s="11"/>
      <c r="M280" s="11"/>
    </row>
    <row r="281" customFormat="false" ht="15" hidden="false" customHeight="false" outlineLevel="0" collapsed="false">
      <c r="A281" s="9"/>
      <c r="B281" s="10" t="str">
        <f aca="false">IF($A281="","",TEXT($A281,"yyyy-mm"))</f>
        <v/>
      </c>
      <c r="C281" s="11"/>
      <c r="D281" s="11"/>
      <c r="E281" s="11"/>
      <c r="F281" s="11"/>
      <c r="G281" s="11"/>
      <c r="H281" s="12"/>
      <c r="I281" s="12"/>
      <c r="J281" s="13" t="str">
        <f aca="false">IF(N(H281)+N(I281)=0,"",H281-I281)</f>
        <v/>
      </c>
      <c r="K281" s="11"/>
      <c r="L281" s="11"/>
      <c r="M281" s="11"/>
    </row>
    <row r="282" customFormat="false" ht="15" hidden="false" customHeight="false" outlineLevel="0" collapsed="false">
      <c r="A282" s="9"/>
      <c r="B282" s="10" t="str">
        <f aca="false">IF($A282="","",TEXT($A282,"yyyy-mm"))</f>
        <v/>
      </c>
      <c r="C282" s="11"/>
      <c r="D282" s="11"/>
      <c r="E282" s="11"/>
      <c r="F282" s="11"/>
      <c r="G282" s="11"/>
      <c r="H282" s="12"/>
      <c r="I282" s="12"/>
      <c r="J282" s="13" t="str">
        <f aca="false">IF(N(H282)+N(I282)=0,"",H282-I282)</f>
        <v/>
      </c>
      <c r="K282" s="11"/>
      <c r="L282" s="11"/>
      <c r="M282" s="11"/>
    </row>
    <row r="283" customFormat="false" ht="15" hidden="false" customHeight="false" outlineLevel="0" collapsed="false">
      <c r="A283" s="9"/>
      <c r="B283" s="10" t="str">
        <f aca="false">IF($A283="","",TEXT($A283,"yyyy-mm"))</f>
        <v/>
      </c>
      <c r="C283" s="11"/>
      <c r="D283" s="11"/>
      <c r="E283" s="11"/>
      <c r="F283" s="11"/>
      <c r="G283" s="11"/>
      <c r="H283" s="12"/>
      <c r="I283" s="12"/>
      <c r="J283" s="13" t="str">
        <f aca="false">IF(N(H283)+N(I283)=0,"",H283-I283)</f>
        <v/>
      </c>
      <c r="K283" s="11"/>
      <c r="L283" s="11"/>
      <c r="M283" s="11"/>
    </row>
    <row r="284" customFormat="false" ht="15" hidden="false" customHeight="false" outlineLevel="0" collapsed="false">
      <c r="A284" s="9"/>
      <c r="B284" s="10" t="str">
        <f aca="false">IF($A284="","",TEXT($A284,"yyyy-mm"))</f>
        <v/>
      </c>
      <c r="C284" s="11"/>
      <c r="D284" s="11"/>
      <c r="E284" s="11"/>
      <c r="F284" s="11"/>
      <c r="G284" s="11"/>
      <c r="H284" s="12"/>
      <c r="I284" s="12"/>
      <c r="J284" s="13" t="str">
        <f aca="false">IF(N(H284)+N(I284)=0,"",H284-I284)</f>
        <v/>
      </c>
      <c r="K284" s="11"/>
      <c r="L284" s="11"/>
      <c r="M284" s="11"/>
    </row>
    <row r="285" customFormat="false" ht="15" hidden="false" customHeight="false" outlineLevel="0" collapsed="false">
      <c r="A285" s="9"/>
      <c r="B285" s="10" t="str">
        <f aca="false">IF($A285="","",TEXT($A285,"yyyy-mm"))</f>
        <v/>
      </c>
      <c r="C285" s="11"/>
      <c r="D285" s="11"/>
      <c r="E285" s="11"/>
      <c r="F285" s="11"/>
      <c r="G285" s="11"/>
      <c r="H285" s="12"/>
      <c r="I285" s="12"/>
      <c r="J285" s="13" t="str">
        <f aca="false">IF(N(H285)+N(I285)=0,"",H285-I285)</f>
        <v/>
      </c>
      <c r="K285" s="11"/>
      <c r="L285" s="11"/>
      <c r="M285" s="11"/>
    </row>
    <row r="286" customFormat="false" ht="15" hidden="false" customHeight="false" outlineLevel="0" collapsed="false">
      <c r="A286" s="9"/>
      <c r="B286" s="10" t="str">
        <f aca="false">IF($A286="","",TEXT($A286,"yyyy-mm"))</f>
        <v/>
      </c>
      <c r="C286" s="11"/>
      <c r="D286" s="11"/>
      <c r="E286" s="11"/>
      <c r="F286" s="11"/>
      <c r="G286" s="11"/>
      <c r="H286" s="12"/>
      <c r="I286" s="12"/>
      <c r="J286" s="13" t="str">
        <f aca="false">IF(N(H286)+N(I286)=0,"",H286-I286)</f>
        <v/>
      </c>
      <c r="K286" s="11"/>
      <c r="L286" s="11"/>
      <c r="M286" s="11"/>
    </row>
    <row r="287" customFormat="false" ht="15" hidden="false" customHeight="false" outlineLevel="0" collapsed="false">
      <c r="A287" s="9"/>
      <c r="B287" s="10" t="str">
        <f aca="false">IF($A287="","",TEXT($A287,"yyyy-mm"))</f>
        <v/>
      </c>
      <c r="C287" s="11"/>
      <c r="D287" s="11"/>
      <c r="E287" s="11"/>
      <c r="F287" s="11"/>
      <c r="G287" s="11"/>
      <c r="H287" s="12"/>
      <c r="I287" s="12"/>
      <c r="J287" s="13" t="str">
        <f aca="false">IF(N(H287)+N(I287)=0,"",H287-I287)</f>
        <v/>
      </c>
      <c r="K287" s="11"/>
      <c r="L287" s="11"/>
      <c r="M287" s="11"/>
    </row>
    <row r="288" customFormat="false" ht="15" hidden="false" customHeight="false" outlineLevel="0" collapsed="false">
      <c r="A288" s="9"/>
      <c r="B288" s="10" t="str">
        <f aca="false">IF($A288="","",TEXT($A288,"yyyy-mm"))</f>
        <v/>
      </c>
      <c r="C288" s="11"/>
      <c r="D288" s="11"/>
      <c r="E288" s="11"/>
      <c r="F288" s="11"/>
      <c r="G288" s="11"/>
      <c r="H288" s="12"/>
      <c r="I288" s="12"/>
      <c r="J288" s="13" t="str">
        <f aca="false">IF(N(H288)+N(I288)=0,"",H288-I288)</f>
        <v/>
      </c>
      <c r="K288" s="11"/>
      <c r="L288" s="11"/>
      <c r="M288" s="11"/>
    </row>
    <row r="289" customFormat="false" ht="15" hidden="false" customHeight="false" outlineLevel="0" collapsed="false">
      <c r="A289" s="9"/>
      <c r="B289" s="10" t="str">
        <f aca="false">IF($A289="","",TEXT($A289,"yyyy-mm"))</f>
        <v/>
      </c>
      <c r="C289" s="11"/>
      <c r="D289" s="11"/>
      <c r="E289" s="11"/>
      <c r="F289" s="11"/>
      <c r="G289" s="11"/>
      <c r="H289" s="12"/>
      <c r="I289" s="12"/>
      <c r="J289" s="13" t="str">
        <f aca="false">IF(N(H289)+N(I289)=0,"",H289-I289)</f>
        <v/>
      </c>
      <c r="K289" s="11"/>
      <c r="L289" s="11"/>
      <c r="M289" s="11"/>
    </row>
    <row r="290" customFormat="false" ht="15" hidden="false" customHeight="false" outlineLevel="0" collapsed="false">
      <c r="A290" s="9"/>
      <c r="B290" s="10" t="str">
        <f aca="false">IF($A290="","",TEXT($A290,"yyyy-mm"))</f>
        <v/>
      </c>
      <c r="C290" s="11"/>
      <c r="D290" s="11"/>
      <c r="E290" s="11"/>
      <c r="F290" s="11"/>
      <c r="G290" s="11"/>
      <c r="H290" s="12"/>
      <c r="I290" s="12"/>
      <c r="J290" s="13" t="str">
        <f aca="false">IF(N(H290)+N(I290)=0,"",H290-I290)</f>
        <v/>
      </c>
      <c r="K290" s="11"/>
      <c r="L290" s="11"/>
      <c r="M290" s="11"/>
    </row>
    <row r="291" customFormat="false" ht="15" hidden="false" customHeight="false" outlineLevel="0" collapsed="false">
      <c r="A291" s="9"/>
      <c r="B291" s="10" t="str">
        <f aca="false">IF($A291="","",TEXT($A291,"yyyy-mm"))</f>
        <v/>
      </c>
      <c r="C291" s="11"/>
      <c r="D291" s="11"/>
      <c r="E291" s="11"/>
      <c r="F291" s="11"/>
      <c r="G291" s="11"/>
      <c r="H291" s="12"/>
      <c r="I291" s="12"/>
      <c r="J291" s="13" t="str">
        <f aca="false">IF(N(H291)+N(I291)=0,"",H291-I291)</f>
        <v/>
      </c>
      <c r="K291" s="11"/>
      <c r="L291" s="11"/>
      <c r="M291" s="11"/>
    </row>
    <row r="292" customFormat="false" ht="15" hidden="false" customHeight="false" outlineLevel="0" collapsed="false">
      <c r="A292" s="9"/>
      <c r="B292" s="10" t="str">
        <f aca="false">IF($A292="","",TEXT($A292,"yyyy-mm"))</f>
        <v/>
      </c>
      <c r="C292" s="11"/>
      <c r="D292" s="11"/>
      <c r="E292" s="11"/>
      <c r="F292" s="11"/>
      <c r="G292" s="11"/>
      <c r="H292" s="12"/>
      <c r="I292" s="12"/>
      <c r="J292" s="13" t="str">
        <f aca="false">IF(N(H292)+N(I292)=0,"",H292-I292)</f>
        <v/>
      </c>
      <c r="K292" s="11"/>
      <c r="L292" s="11"/>
      <c r="M292" s="11"/>
    </row>
    <row r="293" customFormat="false" ht="15" hidden="false" customHeight="false" outlineLevel="0" collapsed="false">
      <c r="A293" s="9"/>
      <c r="B293" s="10" t="str">
        <f aca="false">IF($A293="","",TEXT($A293,"yyyy-mm"))</f>
        <v/>
      </c>
      <c r="C293" s="11"/>
      <c r="D293" s="11"/>
      <c r="E293" s="11"/>
      <c r="F293" s="11"/>
      <c r="G293" s="11"/>
      <c r="H293" s="12"/>
      <c r="I293" s="12"/>
      <c r="J293" s="13" t="str">
        <f aca="false">IF(N(H293)+N(I293)=0,"",H293-I293)</f>
        <v/>
      </c>
      <c r="K293" s="11"/>
      <c r="L293" s="11"/>
      <c r="M293" s="11"/>
    </row>
    <row r="294" customFormat="false" ht="15" hidden="false" customHeight="false" outlineLevel="0" collapsed="false">
      <c r="A294" s="9"/>
      <c r="B294" s="10" t="str">
        <f aca="false">IF($A294="","",TEXT($A294,"yyyy-mm"))</f>
        <v/>
      </c>
      <c r="C294" s="11"/>
      <c r="D294" s="11"/>
      <c r="E294" s="11"/>
      <c r="F294" s="11"/>
      <c r="G294" s="11"/>
      <c r="H294" s="12"/>
      <c r="I294" s="12"/>
      <c r="J294" s="13" t="str">
        <f aca="false">IF(N(H294)+N(I294)=0,"",H294-I294)</f>
        <v/>
      </c>
      <c r="K294" s="11"/>
      <c r="L294" s="11"/>
      <c r="M294" s="11"/>
    </row>
    <row r="295" customFormat="false" ht="15" hidden="false" customHeight="false" outlineLevel="0" collapsed="false">
      <c r="A295" s="9"/>
      <c r="B295" s="10" t="str">
        <f aca="false">IF($A295="","",TEXT($A295,"yyyy-mm"))</f>
        <v/>
      </c>
      <c r="C295" s="11"/>
      <c r="D295" s="11"/>
      <c r="E295" s="11"/>
      <c r="F295" s="11"/>
      <c r="G295" s="11"/>
      <c r="H295" s="12"/>
      <c r="I295" s="12"/>
      <c r="J295" s="13" t="str">
        <f aca="false">IF(N(H295)+N(I295)=0,"",H295-I295)</f>
        <v/>
      </c>
      <c r="K295" s="11"/>
      <c r="L295" s="11"/>
      <c r="M295" s="11"/>
    </row>
    <row r="296" customFormat="false" ht="15" hidden="false" customHeight="false" outlineLevel="0" collapsed="false">
      <c r="A296" s="9"/>
      <c r="B296" s="10" t="str">
        <f aca="false">IF($A296="","",TEXT($A296,"yyyy-mm"))</f>
        <v/>
      </c>
      <c r="C296" s="11"/>
      <c r="D296" s="11"/>
      <c r="E296" s="11"/>
      <c r="F296" s="11"/>
      <c r="G296" s="11"/>
      <c r="H296" s="12"/>
      <c r="I296" s="12"/>
      <c r="J296" s="13" t="str">
        <f aca="false">IF(N(H296)+N(I296)=0,"",H296-I296)</f>
        <v/>
      </c>
      <c r="K296" s="11"/>
      <c r="L296" s="11"/>
      <c r="M296" s="11"/>
    </row>
    <row r="297" customFormat="false" ht="15" hidden="false" customHeight="false" outlineLevel="0" collapsed="false">
      <c r="A297" s="9"/>
      <c r="B297" s="10" t="str">
        <f aca="false">IF($A297="","",TEXT($A297,"yyyy-mm"))</f>
        <v/>
      </c>
      <c r="C297" s="11"/>
      <c r="D297" s="11"/>
      <c r="E297" s="11"/>
      <c r="F297" s="11"/>
      <c r="G297" s="11"/>
      <c r="H297" s="12"/>
      <c r="I297" s="12"/>
      <c r="J297" s="13" t="str">
        <f aca="false">IF(N(H297)+N(I297)=0,"",H297-I297)</f>
        <v/>
      </c>
      <c r="K297" s="11"/>
      <c r="L297" s="11"/>
      <c r="M297" s="11"/>
    </row>
    <row r="298" customFormat="false" ht="15" hidden="false" customHeight="false" outlineLevel="0" collapsed="false">
      <c r="A298" s="9"/>
      <c r="B298" s="10" t="str">
        <f aca="false">IF($A298="","",TEXT($A298,"yyyy-mm"))</f>
        <v/>
      </c>
      <c r="C298" s="11"/>
      <c r="D298" s="11"/>
      <c r="E298" s="11"/>
      <c r="F298" s="11"/>
      <c r="G298" s="11"/>
      <c r="H298" s="12"/>
      <c r="I298" s="12"/>
      <c r="J298" s="13" t="str">
        <f aca="false">IF(N(H298)+N(I298)=0,"",H298-I298)</f>
        <v/>
      </c>
      <c r="K298" s="11"/>
      <c r="L298" s="11"/>
      <c r="M298" s="11"/>
    </row>
    <row r="299" customFormat="false" ht="15" hidden="false" customHeight="false" outlineLevel="0" collapsed="false">
      <c r="A299" s="9"/>
      <c r="B299" s="10" t="str">
        <f aca="false">IF($A299="","",TEXT($A299,"yyyy-mm"))</f>
        <v/>
      </c>
      <c r="C299" s="11"/>
      <c r="D299" s="11"/>
      <c r="E299" s="11"/>
      <c r="F299" s="11"/>
      <c r="G299" s="11"/>
      <c r="H299" s="12"/>
      <c r="I299" s="12"/>
      <c r="J299" s="13" t="str">
        <f aca="false">IF(N(H299)+N(I299)=0,"",H299-I299)</f>
        <v/>
      </c>
      <c r="K299" s="11"/>
      <c r="L299" s="11"/>
      <c r="M299" s="11"/>
    </row>
    <row r="300" customFormat="false" ht="15" hidden="false" customHeight="false" outlineLevel="0" collapsed="false">
      <c r="A300" s="9"/>
      <c r="B300" s="10" t="str">
        <f aca="false">IF($A300="","",TEXT($A300,"yyyy-mm"))</f>
        <v/>
      </c>
      <c r="C300" s="11"/>
      <c r="D300" s="11"/>
      <c r="E300" s="11"/>
      <c r="F300" s="11"/>
      <c r="G300" s="11"/>
      <c r="H300" s="12"/>
      <c r="I300" s="12"/>
      <c r="J300" s="13" t="str">
        <f aca="false">IF(N(H300)+N(I300)=0,"",H300-I300)</f>
        <v/>
      </c>
      <c r="K300" s="11"/>
      <c r="L300" s="11"/>
      <c r="M300" s="11"/>
    </row>
    <row r="301" customFormat="false" ht="15" hidden="false" customHeight="false" outlineLevel="0" collapsed="false">
      <c r="A301" s="9"/>
      <c r="B301" s="10" t="str">
        <f aca="false">IF($A301="","",TEXT($A301,"yyyy-mm"))</f>
        <v/>
      </c>
      <c r="C301" s="11"/>
      <c r="D301" s="11"/>
      <c r="E301" s="11"/>
      <c r="F301" s="11"/>
      <c r="G301" s="11"/>
      <c r="H301" s="12"/>
      <c r="I301" s="12"/>
      <c r="J301" s="13" t="str">
        <f aca="false">IF(N(H301)+N(I301)=0,"",H301-I301)</f>
        <v/>
      </c>
      <c r="K301" s="11"/>
      <c r="L301" s="11"/>
      <c r="M301" s="11"/>
    </row>
    <row r="302" customFormat="false" ht="15" hidden="false" customHeight="false" outlineLevel="0" collapsed="false">
      <c r="A302" s="9"/>
      <c r="B302" s="10" t="str">
        <f aca="false">IF($A302="","",TEXT($A302,"yyyy-mm"))</f>
        <v/>
      </c>
      <c r="C302" s="11"/>
      <c r="D302" s="11"/>
      <c r="E302" s="11"/>
      <c r="F302" s="11"/>
      <c r="G302" s="11"/>
      <c r="H302" s="12"/>
      <c r="I302" s="12"/>
      <c r="J302" s="13" t="str">
        <f aca="false">IF(N(H302)+N(I302)=0,"",H302-I302)</f>
        <v/>
      </c>
      <c r="K302" s="11"/>
      <c r="L302" s="11"/>
      <c r="M302" s="11"/>
    </row>
    <row r="303" customFormat="false" ht="15" hidden="false" customHeight="false" outlineLevel="0" collapsed="false">
      <c r="A303" s="9"/>
      <c r="B303" s="10" t="str">
        <f aca="false">IF($A303="","",TEXT($A303,"yyyy-mm"))</f>
        <v/>
      </c>
      <c r="C303" s="11"/>
      <c r="D303" s="11"/>
      <c r="E303" s="11"/>
      <c r="F303" s="11"/>
      <c r="G303" s="11"/>
      <c r="H303" s="12"/>
      <c r="I303" s="12"/>
      <c r="J303" s="13" t="str">
        <f aca="false">IF(N(H303)+N(I303)=0,"",H303-I303)</f>
        <v/>
      </c>
      <c r="K303" s="11"/>
      <c r="L303" s="11"/>
      <c r="M303" s="11"/>
    </row>
    <row r="304" customFormat="false" ht="15" hidden="false" customHeight="false" outlineLevel="0" collapsed="false">
      <c r="A304" s="9"/>
      <c r="B304" s="10" t="str">
        <f aca="false">IF($A304="","",TEXT($A304,"yyyy-mm"))</f>
        <v/>
      </c>
      <c r="C304" s="11"/>
      <c r="D304" s="11"/>
      <c r="E304" s="11"/>
      <c r="F304" s="11"/>
      <c r="G304" s="11"/>
      <c r="H304" s="12"/>
      <c r="I304" s="12"/>
      <c r="J304" s="13" t="str">
        <f aca="false">IF(N(H304)+N(I304)=0,"",H304-I304)</f>
        <v/>
      </c>
      <c r="K304" s="11"/>
      <c r="L304" s="11"/>
      <c r="M304" s="11"/>
    </row>
    <row r="305" customFormat="false" ht="15" hidden="false" customHeight="false" outlineLevel="0" collapsed="false">
      <c r="A305" s="9"/>
      <c r="B305" s="10" t="str">
        <f aca="false">IF($A305="","",TEXT($A305,"yyyy-mm"))</f>
        <v/>
      </c>
      <c r="C305" s="11"/>
      <c r="D305" s="11"/>
      <c r="E305" s="11"/>
      <c r="F305" s="11"/>
      <c r="G305" s="11"/>
      <c r="H305" s="12"/>
      <c r="I305" s="12"/>
      <c r="J305" s="13" t="str">
        <f aca="false">IF(N(H305)+N(I305)=0,"",H305-I305)</f>
        <v/>
      </c>
      <c r="K305" s="11"/>
      <c r="L305" s="11"/>
      <c r="M305" s="11"/>
    </row>
    <row r="306" customFormat="false" ht="15" hidden="false" customHeight="false" outlineLevel="0" collapsed="false">
      <c r="A306" s="9"/>
      <c r="B306" s="10" t="str">
        <f aca="false">IF($A306="","",TEXT($A306,"yyyy-mm"))</f>
        <v/>
      </c>
      <c r="C306" s="11"/>
      <c r="D306" s="11"/>
      <c r="E306" s="11"/>
      <c r="F306" s="11"/>
      <c r="G306" s="11"/>
      <c r="H306" s="12"/>
      <c r="I306" s="12"/>
      <c r="J306" s="13" t="str">
        <f aca="false">IF(N(H306)+N(I306)=0,"",H306-I306)</f>
        <v/>
      </c>
      <c r="K306" s="11"/>
      <c r="L306" s="11"/>
      <c r="M306" s="11"/>
    </row>
    <row r="307" customFormat="false" ht="15" hidden="false" customHeight="false" outlineLevel="0" collapsed="false">
      <c r="A307" s="9"/>
      <c r="B307" s="10" t="str">
        <f aca="false">IF($A307="","",TEXT($A307,"yyyy-mm"))</f>
        <v/>
      </c>
      <c r="C307" s="11"/>
      <c r="D307" s="11"/>
      <c r="E307" s="11"/>
      <c r="F307" s="11"/>
      <c r="G307" s="11"/>
      <c r="H307" s="12"/>
      <c r="I307" s="12"/>
      <c r="J307" s="13" t="str">
        <f aca="false">IF(N(H307)+N(I307)=0,"",H307-I307)</f>
        <v/>
      </c>
      <c r="K307" s="11"/>
      <c r="L307" s="11"/>
      <c r="M307" s="11"/>
    </row>
    <row r="308" customFormat="false" ht="15" hidden="false" customHeight="false" outlineLevel="0" collapsed="false">
      <c r="A308" s="9"/>
      <c r="B308" s="10" t="str">
        <f aca="false">IF($A308="","",TEXT($A308,"yyyy-mm"))</f>
        <v/>
      </c>
      <c r="C308" s="11"/>
      <c r="D308" s="11"/>
      <c r="E308" s="11"/>
      <c r="F308" s="11"/>
      <c r="G308" s="11"/>
      <c r="H308" s="12"/>
      <c r="I308" s="12"/>
      <c r="J308" s="13" t="str">
        <f aca="false">IF(N(H308)+N(I308)=0,"",H308-I308)</f>
        <v/>
      </c>
      <c r="K308" s="11"/>
      <c r="L308" s="11"/>
      <c r="M308" s="11"/>
    </row>
    <row r="309" customFormat="false" ht="15" hidden="false" customHeight="false" outlineLevel="0" collapsed="false">
      <c r="A309" s="9"/>
      <c r="B309" s="10" t="str">
        <f aca="false">IF($A309="","",TEXT($A309,"yyyy-mm"))</f>
        <v/>
      </c>
      <c r="C309" s="11"/>
      <c r="D309" s="11"/>
      <c r="E309" s="11"/>
      <c r="F309" s="11"/>
      <c r="G309" s="11"/>
      <c r="H309" s="12"/>
      <c r="I309" s="12"/>
      <c r="J309" s="13" t="str">
        <f aca="false">IF(N(H309)+N(I309)=0,"",H309-I309)</f>
        <v/>
      </c>
      <c r="K309" s="11"/>
      <c r="L309" s="11"/>
      <c r="M309" s="11"/>
    </row>
    <row r="310" customFormat="false" ht="15" hidden="false" customHeight="false" outlineLevel="0" collapsed="false">
      <c r="A310" s="9"/>
      <c r="B310" s="10" t="str">
        <f aca="false">IF($A310="","",TEXT($A310,"yyyy-mm"))</f>
        <v/>
      </c>
      <c r="C310" s="11"/>
      <c r="D310" s="11"/>
      <c r="E310" s="11"/>
      <c r="F310" s="11"/>
      <c r="G310" s="11"/>
      <c r="H310" s="12"/>
      <c r="I310" s="12"/>
      <c r="J310" s="13" t="str">
        <f aca="false">IF(N(H310)+N(I310)=0,"",H310-I310)</f>
        <v/>
      </c>
      <c r="K310" s="11"/>
      <c r="L310" s="11"/>
      <c r="M310" s="11"/>
    </row>
    <row r="311" customFormat="false" ht="15" hidden="false" customHeight="false" outlineLevel="0" collapsed="false">
      <c r="A311" s="9"/>
      <c r="B311" s="10" t="str">
        <f aca="false">IF($A311="","",TEXT($A311,"yyyy-mm"))</f>
        <v/>
      </c>
      <c r="C311" s="11"/>
      <c r="D311" s="11"/>
      <c r="E311" s="11"/>
      <c r="F311" s="11"/>
      <c r="G311" s="11"/>
      <c r="H311" s="12"/>
      <c r="I311" s="12"/>
      <c r="J311" s="13" t="str">
        <f aca="false">IF(N(H311)+N(I311)=0,"",H311-I311)</f>
        <v/>
      </c>
      <c r="K311" s="11"/>
      <c r="L311" s="11"/>
      <c r="M311" s="11"/>
    </row>
    <row r="312" customFormat="false" ht="15" hidden="false" customHeight="false" outlineLevel="0" collapsed="false">
      <c r="A312" s="9"/>
      <c r="B312" s="10" t="str">
        <f aca="false">IF($A312="","",TEXT($A312,"yyyy-mm"))</f>
        <v/>
      </c>
      <c r="C312" s="11"/>
      <c r="D312" s="11"/>
      <c r="E312" s="11"/>
      <c r="F312" s="11"/>
      <c r="G312" s="11"/>
      <c r="H312" s="12"/>
      <c r="I312" s="12"/>
      <c r="J312" s="13" t="str">
        <f aca="false">IF(N(H312)+N(I312)=0,"",H312-I312)</f>
        <v/>
      </c>
      <c r="K312" s="11"/>
      <c r="L312" s="11"/>
      <c r="M312" s="11"/>
    </row>
    <row r="313" customFormat="false" ht="15" hidden="false" customHeight="false" outlineLevel="0" collapsed="false">
      <c r="A313" s="9"/>
      <c r="B313" s="10" t="str">
        <f aca="false">IF($A313="","",TEXT($A313,"yyyy-mm"))</f>
        <v/>
      </c>
      <c r="C313" s="11"/>
      <c r="D313" s="11"/>
      <c r="E313" s="11"/>
      <c r="F313" s="11"/>
      <c r="G313" s="11"/>
      <c r="H313" s="12"/>
      <c r="I313" s="12"/>
      <c r="J313" s="13" t="str">
        <f aca="false">IF(N(H313)+N(I313)=0,"",H313-I313)</f>
        <v/>
      </c>
      <c r="K313" s="11"/>
      <c r="L313" s="11"/>
      <c r="M313" s="11"/>
    </row>
    <row r="314" customFormat="false" ht="15" hidden="false" customHeight="false" outlineLevel="0" collapsed="false">
      <c r="A314" s="9"/>
      <c r="B314" s="10" t="str">
        <f aca="false">IF($A314="","",TEXT($A314,"yyyy-mm"))</f>
        <v/>
      </c>
      <c r="C314" s="11"/>
      <c r="D314" s="11"/>
      <c r="E314" s="11"/>
      <c r="F314" s="11"/>
      <c r="G314" s="11"/>
      <c r="H314" s="12"/>
      <c r="I314" s="12"/>
      <c r="J314" s="13" t="str">
        <f aca="false">IF(N(H314)+N(I314)=0,"",H314-I314)</f>
        <v/>
      </c>
      <c r="K314" s="11"/>
      <c r="L314" s="11"/>
      <c r="M314" s="11"/>
    </row>
    <row r="315" customFormat="false" ht="15" hidden="false" customHeight="false" outlineLevel="0" collapsed="false">
      <c r="A315" s="9"/>
      <c r="B315" s="10" t="str">
        <f aca="false">IF($A315="","",TEXT($A315,"yyyy-mm"))</f>
        <v/>
      </c>
      <c r="C315" s="11"/>
      <c r="D315" s="11"/>
      <c r="E315" s="11"/>
      <c r="F315" s="11"/>
      <c r="G315" s="11"/>
      <c r="H315" s="12"/>
      <c r="I315" s="12"/>
      <c r="J315" s="13" t="str">
        <f aca="false">IF(N(H315)+N(I315)=0,"",H315-I315)</f>
        <v/>
      </c>
      <c r="K315" s="11"/>
      <c r="L315" s="11"/>
      <c r="M315" s="11"/>
    </row>
    <row r="316" customFormat="false" ht="15" hidden="false" customHeight="false" outlineLevel="0" collapsed="false">
      <c r="A316" s="9"/>
      <c r="B316" s="10" t="str">
        <f aca="false">IF($A316="","",TEXT($A316,"yyyy-mm"))</f>
        <v/>
      </c>
      <c r="C316" s="11"/>
      <c r="D316" s="11"/>
      <c r="E316" s="11"/>
      <c r="F316" s="11"/>
      <c r="G316" s="11"/>
      <c r="H316" s="12"/>
      <c r="I316" s="12"/>
      <c r="J316" s="13" t="str">
        <f aca="false">IF(N(H316)+N(I316)=0,"",H316-I316)</f>
        <v/>
      </c>
      <c r="K316" s="11"/>
      <c r="L316" s="11"/>
      <c r="M316" s="11"/>
    </row>
    <row r="317" customFormat="false" ht="15" hidden="false" customHeight="false" outlineLevel="0" collapsed="false">
      <c r="A317" s="9"/>
      <c r="B317" s="10" t="str">
        <f aca="false">IF($A317="","",TEXT($A317,"yyyy-mm"))</f>
        <v/>
      </c>
      <c r="C317" s="11"/>
      <c r="D317" s="11"/>
      <c r="E317" s="11"/>
      <c r="F317" s="11"/>
      <c r="G317" s="11"/>
      <c r="H317" s="12"/>
      <c r="I317" s="12"/>
      <c r="J317" s="13" t="str">
        <f aca="false">IF(N(H317)+N(I317)=0,"",H317-I317)</f>
        <v/>
      </c>
      <c r="K317" s="11"/>
      <c r="L317" s="11"/>
      <c r="M317" s="11"/>
    </row>
    <row r="318" customFormat="false" ht="15" hidden="false" customHeight="false" outlineLevel="0" collapsed="false">
      <c r="A318" s="9"/>
      <c r="B318" s="10" t="str">
        <f aca="false">IF($A318="","",TEXT($A318,"yyyy-mm"))</f>
        <v/>
      </c>
      <c r="C318" s="11"/>
      <c r="D318" s="11"/>
      <c r="E318" s="11"/>
      <c r="F318" s="11"/>
      <c r="G318" s="11"/>
      <c r="H318" s="12"/>
      <c r="I318" s="12"/>
      <c r="J318" s="13" t="str">
        <f aca="false">IF(N(H318)+N(I318)=0,"",H318-I318)</f>
        <v/>
      </c>
      <c r="K318" s="11"/>
      <c r="L318" s="11"/>
      <c r="M318" s="11"/>
    </row>
    <row r="319" customFormat="false" ht="15" hidden="false" customHeight="false" outlineLevel="0" collapsed="false">
      <c r="A319" s="9"/>
      <c r="B319" s="10" t="str">
        <f aca="false">IF($A319="","",TEXT($A319,"yyyy-mm"))</f>
        <v/>
      </c>
      <c r="C319" s="11"/>
      <c r="D319" s="11"/>
      <c r="E319" s="11"/>
      <c r="F319" s="11"/>
      <c r="G319" s="11"/>
      <c r="H319" s="12"/>
      <c r="I319" s="12"/>
      <c r="J319" s="13" t="str">
        <f aca="false">IF(N(H319)+N(I319)=0,"",H319-I319)</f>
        <v/>
      </c>
      <c r="K319" s="11"/>
      <c r="L319" s="11"/>
      <c r="M319" s="11"/>
    </row>
    <row r="320" customFormat="false" ht="15" hidden="false" customHeight="false" outlineLevel="0" collapsed="false">
      <c r="A320" s="9"/>
      <c r="B320" s="10" t="str">
        <f aca="false">IF($A320="","",TEXT($A320,"yyyy-mm"))</f>
        <v/>
      </c>
      <c r="C320" s="11"/>
      <c r="D320" s="11"/>
      <c r="E320" s="11"/>
      <c r="F320" s="11"/>
      <c r="G320" s="11"/>
      <c r="H320" s="12"/>
      <c r="I320" s="12"/>
      <c r="J320" s="13" t="str">
        <f aca="false">IF(N(H320)+N(I320)=0,"",H320-I320)</f>
        <v/>
      </c>
      <c r="K320" s="11"/>
      <c r="L320" s="11"/>
      <c r="M320" s="11"/>
    </row>
    <row r="321" customFormat="false" ht="15" hidden="false" customHeight="false" outlineLevel="0" collapsed="false">
      <c r="A321" s="9"/>
      <c r="B321" s="10" t="str">
        <f aca="false">IF($A321="","",TEXT($A321,"yyyy-mm"))</f>
        <v/>
      </c>
      <c r="C321" s="11"/>
      <c r="D321" s="11"/>
      <c r="E321" s="11"/>
      <c r="F321" s="11"/>
      <c r="G321" s="11"/>
      <c r="H321" s="12"/>
      <c r="I321" s="12"/>
      <c r="J321" s="13" t="str">
        <f aca="false">IF(N(H321)+N(I321)=0,"",H321-I321)</f>
        <v/>
      </c>
      <c r="K321" s="11"/>
      <c r="L321" s="11"/>
      <c r="M321" s="11"/>
    </row>
    <row r="322" customFormat="false" ht="15" hidden="false" customHeight="false" outlineLevel="0" collapsed="false">
      <c r="A322" s="9"/>
      <c r="B322" s="10" t="str">
        <f aca="false">IF($A322="","",TEXT($A322,"yyyy-mm"))</f>
        <v/>
      </c>
      <c r="C322" s="11"/>
      <c r="D322" s="11"/>
      <c r="E322" s="11"/>
      <c r="F322" s="11"/>
      <c r="G322" s="11"/>
      <c r="H322" s="12"/>
      <c r="I322" s="12"/>
      <c r="J322" s="13" t="str">
        <f aca="false">IF(N(H322)+N(I322)=0,"",H322-I322)</f>
        <v/>
      </c>
      <c r="K322" s="11"/>
      <c r="L322" s="11"/>
      <c r="M322" s="11"/>
    </row>
    <row r="323" customFormat="false" ht="15" hidden="false" customHeight="false" outlineLevel="0" collapsed="false">
      <c r="A323" s="9"/>
      <c r="B323" s="10" t="str">
        <f aca="false">IF($A323="","",TEXT($A323,"yyyy-mm"))</f>
        <v/>
      </c>
      <c r="C323" s="11"/>
      <c r="D323" s="11"/>
      <c r="E323" s="11"/>
      <c r="F323" s="11"/>
      <c r="G323" s="11"/>
      <c r="H323" s="12"/>
      <c r="I323" s="12"/>
      <c r="J323" s="13" t="str">
        <f aca="false">IF(N(H323)+N(I323)=0,"",H323-I323)</f>
        <v/>
      </c>
      <c r="K323" s="11"/>
      <c r="L323" s="11"/>
      <c r="M323" s="11"/>
    </row>
    <row r="324" customFormat="false" ht="15" hidden="false" customHeight="false" outlineLevel="0" collapsed="false">
      <c r="A324" s="9"/>
      <c r="B324" s="10" t="str">
        <f aca="false">IF($A324="","",TEXT($A324,"yyyy-mm"))</f>
        <v/>
      </c>
      <c r="C324" s="11"/>
      <c r="D324" s="11"/>
      <c r="E324" s="11"/>
      <c r="F324" s="11"/>
      <c r="G324" s="11"/>
      <c r="H324" s="12"/>
      <c r="I324" s="12"/>
      <c r="J324" s="13" t="str">
        <f aca="false">IF(N(H324)+N(I324)=0,"",H324-I324)</f>
        <v/>
      </c>
      <c r="K324" s="11"/>
      <c r="L324" s="11"/>
      <c r="M324" s="11"/>
    </row>
    <row r="325" customFormat="false" ht="15" hidden="false" customHeight="false" outlineLevel="0" collapsed="false">
      <c r="A325" s="9"/>
      <c r="B325" s="10" t="str">
        <f aca="false">IF($A325="","",TEXT($A325,"yyyy-mm"))</f>
        <v/>
      </c>
      <c r="C325" s="11"/>
      <c r="D325" s="11"/>
      <c r="E325" s="11"/>
      <c r="F325" s="11"/>
      <c r="G325" s="11"/>
      <c r="H325" s="12"/>
      <c r="I325" s="12"/>
      <c r="J325" s="13" t="str">
        <f aca="false">IF(N(H325)+N(I325)=0,"",H325-I325)</f>
        <v/>
      </c>
      <c r="K325" s="11"/>
      <c r="L325" s="11"/>
      <c r="M325" s="11"/>
    </row>
    <row r="326" customFormat="false" ht="15" hidden="false" customHeight="false" outlineLevel="0" collapsed="false">
      <c r="A326" s="9"/>
      <c r="B326" s="10" t="str">
        <f aca="false">IF($A326="","",TEXT($A326,"yyyy-mm"))</f>
        <v/>
      </c>
      <c r="C326" s="11"/>
      <c r="D326" s="11"/>
      <c r="E326" s="11"/>
      <c r="F326" s="11"/>
      <c r="G326" s="11"/>
      <c r="H326" s="12"/>
      <c r="I326" s="12"/>
      <c r="J326" s="13" t="str">
        <f aca="false">IF(N(H326)+N(I326)=0,"",H326-I326)</f>
        <v/>
      </c>
      <c r="K326" s="11"/>
      <c r="L326" s="11"/>
      <c r="M326" s="11"/>
    </row>
    <row r="327" customFormat="false" ht="15" hidden="false" customHeight="false" outlineLevel="0" collapsed="false">
      <c r="A327" s="9"/>
      <c r="B327" s="10" t="str">
        <f aca="false">IF($A327="","",TEXT($A327,"yyyy-mm"))</f>
        <v/>
      </c>
      <c r="C327" s="11"/>
      <c r="D327" s="11"/>
      <c r="E327" s="11"/>
      <c r="F327" s="11"/>
      <c r="G327" s="11"/>
      <c r="H327" s="12"/>
      <c r="I327" s="12"/>
      <c r="J327" s="13" t="str">
        <f aca="false">IF(N(H327)+N(I327)=0,"",H327-I327)</f>
        <v/>
      </c>
      <c r="K327" s="11"/>
      <c r="L327" s="11"/>
      <c r="M327" s="11"/>
    </row>
    <row r="328" customFormat="false" ht="15" hidden="false" customHeight="false" outlineLevel="0" collapsed="false">
      <c r="A328" s="9"/>
      <c r="B328" s="10" t="str">
        <f aca="false">IF($A328="","",TEXT($A328,"yyyy-mm"))</f>
        <v/>
      </c>
      <c r="C328" s="11"/>
      <c r="D328" s="11"/>
      <c r="E328" s="11"/>
      <c r="F328" s="11"/>
      <c r="G328" s="11"/>
      <c r="H328" s="12"/>
      <c r="I328" s="12"/>
      <c r="J328" s="13" t="str">
        <f aca="false">IF(N(H328)+N(I328)=0,"",H328-I328)</f>
        <v/>
      </c>
      <c r="K328" s="11"/>
      <c r="L328" s="11"/>
      <c r="M328" s="11"/>
    </row>
    <row r="329" customFormat="false" ht="15" hidden="false" customHeight="false" outlineLevel="0" collapsed="false">
      <c r="A329" s="9"/>
      <c r="B329" s="10" t="str">
        <f aca="false">IF($A329="","",TEXT($A329,"yyyy-mm"))</f>
        <v/>
      </c>
      <c r="C329" s="11"/>
      <c r="D329" s="11"/>
      <c r="E329" s="11"/>
      <c r="F329" s="11"/>
      <c r="G329" s="11"/>
      <c r="H329" s="12"/>
      <c r="I329" s="12"/>
      <c r="J329" s="13" t="str">
        <f aca="false">IF(N(H329)+N(I329)=0,"",H329-I329)</f>
        <v/>
      </c>
      <c r="K329" s="11"/>
      <c r="L329" s="11"/>
      <c r="M329" s="11"/>
    </row>
    <row r="330" customFormat="false" ht="15" hidden="false" customHeight="false" outlineLevel="0" collapsed="false">
      <c r="A330" s="9"/>
      <c r="B330" s="10" t="str">
        <f aca="false">IF($A330="","",TEXT($A330,"yyyy-mm"))</f>
        <v/>
      </c>
      <c r="C330" s="11"/>
      <c r="D330" s="11"/>
      <c r="E330" s="11"/>
      <c r="F330" s="11"/>
      <c r="G330" s="11"/>
      <c r="H330" s="12"/>
      <c r="I330" s="12"/>
      <c r="J330" s="13" t="str">
        <f aca="false">IF(N(H330)+N(I330)=0,"",H330-I330)</f>
        <v/>
      </c>
      <c r="K330" s="11"/>
      <c r="L330" s="11"/>
      <c r="M330" s="11"/>
    </row>
    <row r="331" customFormat="false" ht="15" hidden="false" customHeight="false" outlineLevel="0" collapsed="false">
      <c r="A331" s="9"/>
      <c r="B331" s="10" t="str">
        <f aca="false">IF($A331="","",TEXT($A331,"yyyy-mm"))</f>
        <v/>
      </c>
      <c r="C331" s="11"/>
      <c r="D331" s="11"/>
      <c r="E331" s="11"/>
      <c r="F331" s="11"/>
      <c r="G331" s="11"/>
      <c r="H331" s="12"/>
      <c r="I331" s="12"/>
      <c r="J331" s="13" t="str">
        <f aca="false">IF(N(H331)+N(I331)=0,"",H331-I331)</f>
        <v/>
      </c>
      <c r="K331" s="11"/>
      <c r="L331" s="11"/>
      <c r="M331" s="11"/>
    </row>
    <row r="332" customFormat="false" ht="15" hidden="false" customHeight="false" outlineLevel="0" collapsed="false">
      <c r="A332" s="9"/>
      <c r="B332" s="10" t="str">
        <f aca="false">IF($A332="","",TEXT($A332,"yyyy-mm"))</f>
        <v/>
      </c>
      <c r="C332" s="11"/>
      <c r="D332" s="11"/>
      <c r="E332" s="11"/>
      <c r="F332" s="11"/>
      <c r="G332" s="11"/>
      <c r="H332" s="12"/>
      <c r="I332" s="12"/>
      <c r="J332" s="13" t="str">
        <f aca="false">IF(N(H332)+N(I332)=0,"",H332-I332)</f>
        <v/>
      </c>
      <c r="K332" s="11"/>
      <c r="L332" s="11"/>
      <c r="M332" s="11"/>
    </row>
    <row r="333" customFormat="false" ht="15" hidden="false" customHeight="false" outlineLevel="0" collapsed="false">
      <c r="A333" s="9"/>
      <c r="B333" s="10" t="str">
        <f aca="false">IF($A333="","",TEXT($A333,"yyyy-mm"))</f>
        <v/>
      </c>
      <c r="C333" s="11"/>
      <c r="D333" s="11"/>
      <c r="E333" s="11"/>
      <c r="F333" s="11"/>
      <c r="G333" s="11"/>
      <c r="H333" s="12"/>
      <c r="I333" s="12"/>
      <c r="J333" s="13" t="str">
        <f aca="false">IF(N(H333)+N(I333)=0,"",H333-I333)</f>
        <v/>
      </c>
      <c r="K333" s="11"/>
      <c r="L333" s="11"/>
      <c r="M333" s="11"/>
    </row>
    <row r="334" customFormat="false" ht="15" hidden="false" customHeight="false" outlineLevel="0" collapsed="false">
      <c r="A334" s="9"/>
      <c r="B334" s="10" t="str">
        <f aca="false">IF($A334="","",TEXT($A334,"yyyy-mm"))</f>
        <v/>
      </c>
      <c r="C334" s="11"/>
      <c r="D334" s="11"/>
      <c r="E334" s="11"/>
      <c r="F334" s="11"/>
      <c r="G334" s="11"/>
      <c r="H334" s="12"/>
      <c r="I334" s="12"/>
      <c r="J334" s="13" t="str">
        <f aca="false">IF(N(H334)+N(I334)=0,"",H334-I334)</f>
        <v/>
      </c>
      <c r="K334" s="11"/>
      <c r="L334" s="11"/>
      <c r="M334" s="11"/>
    </row>
    <row r="335" customFormat="false" ht="15" hidden="false" customHeight="false" outlineLevel="0" collapsed="false">
      <c r="A335" s="9"/>
      <c r="B335" s="10" t="str">
        <f aca="false">IF($A335="","",TEXT($A335,"yyyy-mm"))</f>
        <v/>
      </c>
      <c r="C335" s="11"/>
      <c r="D335" s="11"/>
      <c r="E335" s="11"/>
      <c r="F335" s="11"/>
      <c r="G335" s="11"/>
      <c r="H335" s="12"/>
      <c r="I335" s="12"/>
      <c r="J335" s="13" t="str">
        <f aca="false">IF(N(H335)+N(I335)=0,"",H335-I335)</f>
        <v/>
      </c>
      <c r="K335" s="11"/>
      <c r="L335" s="11"/>
      <c r="M335" s="11"/>
    </row>
    <row r="336" customFormat="false" ht="15" hidden="false" customHeight="false" outlineLevel="0" collapsed="false">
      <c r="A336" s="9"/>
      <c r="B336" s="10" t="str">
        <f aca="false">IF($A336="","",TEXT($A336,"yyyy-mm"))</f>
        <v/>
      </c>
      <c r="C336" s="11"/>
      <c r="D336" s="11"/>
      <c r="E336" s="11"/>
      <c r="F336" s="11"/>
      <c r="G336" s="11"/>
      <c r="H336" s="12"/>
      <c r="I336" s="12"/>
      <c r="J336" s="13" t="str">
        <f aca="false">IF(N(H336)+N(I336)=0,"",H336-I336)</f>
        <v/>
      </c>
      <c r="K336" s="11"/>
      <c r="L336" s="11"/>
      <c r="M336" s="11"/>
    </row>
    <row r="337" customFormat="false" ht="15" hidden="false" customHeight="false" outlineLevel="0" collapsed="false">
      <c r="A337" s="9"/>
      <c r="B337" s="10" t="str">
        <f aca="false">IF($A337="","",TEXT($A337,"yyyy-mm"))</f>
        <v/>
      </c>
      <c r="C337" s="11"/>
      <c r="D337" s="11"/>
      <c r="E337" s="11"/>
      <c r="F337" s="11"/>
      <c r="G337" s="11"/>
      <c r="H337" s="12"/>
      <c r="I337" s="12"/>
      <c r="J337" s="13" t="str">
        <f aca="false">IF(N(H337)+N(I337)=0,"",H337-I337)</f>
        <v/>
      </c>
      <c r="K337" s="11"/>
      <c r="L337" s="11"/>
      <c r="M337" s="11"/>
    </row>
    <row r="338" customFormat="false" ht="15" hidden="false" customHeight="false" outlineLevel="0" collapsed="false">
      <c r="A338" s="9"/>
      <c r="B338" s="10" t="str">
        <f aca="false">IF($A338="","",TEXT($A338,"yyyy-mm"))</f>
        <v/>
      </c>
      <c r="C338" s="11"/>
      <c r="D338" s="11"/>
      <c r="E338" s="11"/>
      <c r="F338" s="11"/>
      <c r="G338" s="11"/>
      <c r="H338" s="12"/>
      <c r="I338" s="12"/>
      <c r="J338" s="13" t="str">
        <f aca="false">IF(N(H338)+N(I338)=0,"",H338-I338)</f>
        <v/>
      </c>
      <c r="K338" s="11"/>
      <c r="L338" s="11"/>
      <c r="M338" s="11"/>
    </row>
    <row r="339" customFormat="false" ht="15" hidden="false" customHeight="false" outlineLevel="0" collapsed="false">
      <c r="A339" s="9"/>
      <c r="B339" s="10" t="str">
        <f aca="false">IF($A339="","",TEXT($A339,"yyyy-mm"))</f>
        <v/>
      </c>
      <c r="C339" s="11"/>
      <c r="D339" s="11"/>
      <c r="E339" s="11"/>
      <c r="F339" s="11"/>
      <c r="G339" s="11"/>
      <c r="H339" s="12"/>
      <c r="I339" s="12"/>
      <c r="J339" s="13" t="str">
        <f aca="false">IF(N(H339)+N(I339)=0,"",H339-I339)</f>
        <v/>
      </c>
      <c r="K339" s="11"/>
      <c r="L339" s="11"/>
      <c r="M339" s="11"/>
    </row>
    <row r="340" customFormat="false" ht="15" hidden="false" customHeight="false" outlineLevel="0" collapsed="false">
      <c r="A340" s="9"/>
      <c r="B340" s="10" t="str">
        <f aca="false">IF($A340="","",TEXT($A340,"yyyy-mm"))</f>
        <v/>
      </c>
      <c r="C340" s="11"/>
      <c r="D340" s="11"/>
      <c r="E340" s="11"/>
      <c r="F340" s="11"/>
      <c r="G340" s="11"/>
      <c r="H340" s="12"/>
      <c r="I340" s="12"/>
      <c r="J340" s="13" t="str">
        <f aca="false">IF(N(H340)+N(I340)=0,"",H340-I340)</f>
        <v/>
      </c>
      <c r="K340" s="11"/>
      <c r="L340" s="11"/>
      <c r="M340" s="11"/>
    </row>
    <row r="341" customFormat="false" ht="15" hidden="false" customHeight="false" outlineLevel="0" collapsed="false">
      <c r="A341" s="9"/>
      <c r="B341" s="10" t="str">
        <f aca="false">IF($A341="","",TEXT($A341,"yyyy-mm"))</f>
        <v/>
      </c>
      <c r="C341" s="11"/>
      <c r="D341" s="11"/>
      <c r="E341" s="11"/>
      <c r="F341" s="11"/>
      <c r="G341" s="11"/>
      <c r="H341" s="12"/>
      <c r="I341" s="12"/>
      <c r="J341" s="13" t="str">
        <f aca="false">IF(N(H341)+N(I341)=0,"",H341-I341)</f>
        <v/>
      </c>
      <c r="K341" s="11"/>
      <c r="L341" s="11"/>
      <c r="M341" s="11"/>
    </row>
    <row r="342" customFormat="false" ht="15" hidden="false" customHeight="false" outlineLevel="0" collapsed="false">
      <c r="A342" s="9"/>
      <c r="B342" s="10" t="str">
        <f aca="false">IF($A342="","",TEXT($A342,"yyyy-mm"))</f>
        <v/>
      </c>
      <c r="C342" s="11"/>
      <c r="D342" s="11"/>
      <c r="E342" s="11"/>
      <c r="F342" s="11"/>
      <c r="G342" s="11"/>
      <c r="H342" s="12"/>
      <c r="I342" s="12"/>
      <c r="J342" s="13" t="str">
        <f aca="false">IF(N(H342)+N(I342)=0,"",H342-I342)</f>
        <v/>
      </c>
      <c r="K342" s="11"/>
      <c r="L342" s="11"/>
      <c r="M342" s="11"/>
    </row>
    <row r="343" customFormat="false" ht="15" hidden="false" customHeight="false" outlineLevel="0" collapsed="false">
      <c r="A343" s="9"/>
      <c r="B343" s="10" t="str">
        <f aca="false">IF($A343="","",TEXT($A343,"yyyy-mm"))</f>
        <v/>
      </c>
      <c r="C343" s="11"/>
      <c r="D343" s="11"/>
      <c r="E343" s="11"/>
      <c r="F343" s="11"/>
      <c r="G343" s="11"/>
      <c r="H343" s="12"/>
      <c r="I343" s="12"/>
      <c r="J343" s="13" t="str">
        <f aca="false">IF(N(H343)+N(I343)=0,"",H343-I343)</f>
        <v/>
      </c>
      <c r="K343" s="11"/>
      <c r="L343" s="11"/>
      <c r="M343" s="11"/>
    </row>
    <row r="344" customFormat="false" ht="15" hidden="false" customHeight="false" outlineLevel="0" collapsed="false">
      <c r="A344" s="9"/>
      <c r="B344" s="10" t="str">
        <f aca="false">IF($A344="","",TEXT($A344,"yyyy-mm"))</f>
        <v/>
      </c>
      <c r="C344" s="11"/>
      <c r="D344" s="11"/>
      <c r="E344" s="11"/>
      <c r="F344" s="11"/>
      <c r="G344" s="11"/>
      <c r="H344" s="12"/>
      <c r="I344" s="12"/>
      <c r="J344" s="13" t="str">
        <f aca="false">IF(N(H344)+N(I344)=0,"",H344-I344)</f>
        <v/>
      </c>
      <c r="K344" s="11"/>
      <c r="L344" s="11"/>
      <c r="M344" s="11"/>
    </row>
    <row r="345" customFormat="false" ht="15" hidden="false" customHeight="false" outlineLevel="0" collapsed="false">
      <c r="A345" s="9"/>
      <c r="B345" s="10" t="str">
        <f aca="false">IF($A345="","",TEXT($A345,"yyyy-mm"))</f>
        <v/>
      </c>
      <c r="C345" s="11"/>
      <c r="D345" s="11"/>
      <c r="E345" s="11"/>
      <c r="F345" s="11"/>
      <c r="G345" s="11"/>
      <c r="H345" s="12"/>
      <c r="I345" s="12"/>
      <c r="J345" s="13" t="str">
        <f aca="false">IF(N(H345)+N(I345)=0,"",H345-I345)</f>
        <v/>
      </c>
      <c r="K345" s="11"/>
      <c r="L345" s="11"/>
      <c r="M345" s="11"/>
    </row>
    <row r="346" customFormat="false" ht="15" hidden="false" customHeight="false" outlineLevel="0" collapsed="false">
      <c r="A346" s="9"/>
      <c r="B346" s="10" t="str">
        <f aca="false">IF($A346="","",TEXT($A346,"yyyy-mm"))</f>
        <v/>
      </c>
      <c r="C346" s="11"/>
      <c r="D346" s="11"/>
      <c r="E346" s="11"/>
      <c r="F346" s="11"/>
      <c r="G346" s="11"/>
      <c r="H346" s="12"/>
      <c r="I346" s="12"/>
      <c r="J346" s="13" t="str">
        <f aca="false">IF(N(H346)+N(I346)=0,"",H346-I346)</f>
        <v/>
      </c>
      <c r="K346" s="11"/>
      <c r="L346" s="11"/>
      <c r="M346" s="11"/>
    </row>
    <row r="347" customFormat="false" ht="15" hidden="false" customHeight="false" outlineLevel="0" collapsed="false">
      <c r="A347" s="9"/>
      <c r="B347" s="10" t="str">
        <f aca="false">IF($A347="","",TEXT($A347,"yyyy-mm"))</f>
        <v/>
      </c>
      <c r="C347" s="11"/>
      <c r="D347" s="11"/>
      <c r="E347" s="11"/>
      <c r="F347" s="11"/>
      <c r="G347" s="11"/>
      <c r="H347" s="12"/>
      <c r="I347" s="12"/>
      <c r="J347" s="13" t="str">
        <f aca="false">IF(N(H347)+N(I347)=0,"",H347-I347)</f>
        <v/>
      </c>
      <c r="K347" s="11"/>
      <c r="L347" s="11"/>
      <c r="M347" s="11"/>
    </row>
    <row r="348" customFormat="false" ht="15" hidden="false" customHeight="false" outlineLevel="0" collapsed="false">
      <c r="A348" s="9"/>
      <c r="B348" s="10" t="str">
        <f aca="false">IF($A348="","",TEXT($A348,"yyyy-mm"))</f>
        <v/>
      </c>
      <c r="C348" s="11"/>
      <c r="D348" s="11"/>
      <c r="E348" s="11"/>
      <c r="F348" s="11"/>
      <c r="G348" s="11"/>
      <c r="H348" s="12"/>
      <c r="I348" s="12"/>
      <c r="J348" s="13" t="str">
        <f aca="false">IF(N(H348)+N(I348)=0,"",H348-I348)</f>
        <v/>
      </c>
      <c r="K348" s="11"/>
      <c r="L348" s="11"/>
      <c r="M348" s="11"/>
    </row>
    <row r="349" customFormat="false" ht="15" hidden="false" customHeight="false" outlineLevel="0" collapsed="false">
      <c r="A349" s="9"/>
      <c r="B349" s="10" t="str">
        <f aca="false">IF($A349="","",TEXT($A349,"yyyy-mm"))</f>
        <v/>
      </c>
      <c r="C349" s="11"/>
      <c r="D349" s="11"/>
      <c r="E349" s="11"/>
      <c r="F349" s="11"/>
      <c r="G349" s="11"/>
      <c r="H349" s="12"/>
      <c r="I349" s="12"/>
      <c r="J349" s="13" t="str">
        <f aca="false">IF(N(H349)+N(I349)=0,"",H349-I349)</f>
        <v/>
      </c>
      <c r="K349" s="11"/>
      <c r="L349" s="11"/>
      <c r="M349" s="11"/>
    </row>
    <row r="350" customFormat="false" ht="15" hidden="false" customHeight="false" outlineLevel="0" collapsed="false">
      <c r="A350" s="9"/>
      <c r="B350" s="10" t="str">
        <f aca="false">IF($A350="","",TEXT($A350,"yyyy-mm"))</f>
        <v/>
      </c>
      <c r="C350" s="11"/>
      <c r="D350" s="11"/>
      <c r="E350" s="11"/>
      <c r="F350" s="11"/>
      <c r="G350" s="11"/>
      <c r="H350" s="12"/>
      <c r="I350" s="12"/>
      <c r="J350" s="13" t="str">
        <f aca="false">IF(N(H350)+N(I350)=0,"",H350-I350)</f>
        <v/>
      </c>
      <c r="K350" s="11"/>
      <c r="L350" s="11"/>
      <c r="M350" s="11"/>
    </row>
    <row r="351" customFormat="false" ht="15" hidden="false" customHeight="false" outlineLevel="0" collapsed="false">
      <c r="A351" s="9"/>
      <c r="B351" s="10" t="str">
        <f aca="false">IF($A351="","",TEXT($A351,"yyyy-mm"))</f>
        <v/>
      </c>
      <c r="C351" s="11"/>
      <c r="D351" s="11"/>
      <c r="E351" s="11"/>
      <c r="F351" s="11"/>
      <c r="G351" s="11"/>
      <c r="H351" s="12"/>
      <c r="I351" s="12"/>
      <c r="J351" s="13" t="str">
        <f aca="false">IF(N(H351)+N(I351)=0,"",H351-I351)</f>
        <v/>
      </c>
      <c r="K351" s="11"/>
      <c r="L351" s="11"/>
      <c r="M351" s="11"/>
    </row>
    <row r="352" customFormat="false" ht="15" hidden="false" customHeight="false" outlineLevel="0" collapsed="false">
      <c r="A352" s="9"/>
      <c r="B352" s="10" t="str">
        <f aca="false">IF($A352="","",TEXT($A352,"yyyy-mm"))</f>
        <v/>
      </c>
      <c r="C352" s="11"/>
      <c r="D352" s="11"/>
      <c r="E352" s="11"/>
      <c r="F352" s="11"/>
      <c r="G352" s="11"/>
      <c r="H352" s="12"/>
      <c r="I352" s="12"/>
      <c r="J352" s="13" t="str">
        <f aca="false">IF(N(H352)+N(I352)=0,"",H352-I352)</f>
        <v/>
      </c>
      <c r="K352" s="11"/>
      <c r="L352" s="11"/>
      <c r="M352" s="11"/>
    </row>
    <row r="353" customFormat="false" ht="15" hidden="false" customHeight="false" outlineLevel="0" collapsed="false">
      <c r="A353" s="9"/>
      <c r="B353" s="10" t="str">
        <f aca="false">IF($A353="","",TEXT($A353,"yyyy-mm"))</f>
        <v/>
      </c>
      <c r="C353" s="11"/>
      <c r="D353" s="11"/>
      <c r="E353" s="11"/>
      <c r="F353" s="11"/>
      <c r="G353" s="11"/>
      <c r="H353" s="12"/>
      <c r="I353" s="12"/>
      <c r="J353" s="13" t="str">
        <f aca="false">IF(N(H353)+N(I353)=0,"",H353-I353)</f>
        <v/>
      </c>
      <c r="K353" s="11"/>
      <c r="L353" s="11"/>
      <c r="M353" s="11"/>
    </row>
    <row r="354" customFormat="false" ht="15" hidden="false" customHeight="false" outlineLevel="0" collapsed="false">
      <c r="A354" s="9"/>
      <c r="B354" s="10" t="str">
        <f aca="false">IF($A354="","",TEXT($A354,"yyyy-mm"))</f>
        <v/>
      </c>
      <c r="C354" s="11"/>
      <c r="D354" s="11"/>
      <c r="E354" s="11"/>
      <c r="F354" s="11"/>
      <c r="G354" s="11"/>
      <c r="H354" s="12"/>
      <c r="I354" s="12"/>
      <c r="J354" s="13" t="str">
        <f aca="false">IF(N(H354)+N(I354)=0,"",H354-I354)</f>
        <v/>
      </c>
      <c r="K354" s="11"/>
      <c r="L354" s="11"/>
      <c r="M354" s="11"/>
    </row>
    <row r="355" customFormat="false" ht="15" hidden="false" customHeight="false" outlineLevel="0" collapsed="false">
      <c r="A355" s="9"/>
      <c r="B355" s="10" t="str">
        <f aca="false">IF($A355="","",TEXT($A355,"yyyy-mm"))</f>
        <v/>
      </c>
      <c r="C355" s="11"/>
      <c r="D355" s="11"/>
      <c r="E355" s="11"/>
      <c r="F355" s="11"/>
      <c r="G355" s="11"/>
      <c r="H355" s="12"/>
      <c r="I355" s="12"/>
      <c r="J355" s="13" t="str">
        <f aca="false">IF(N(H355)+N(I355)=0,"",H355-I355)</f>
        <v/>
      </c>
      <c r="K355" s="11"/>
      <c r="L355" s="11"/>
      <c r="M355" s="11"/>
    </row>
    <row r="356" customFormat="false" ht="15" hidden="false" customHeight="false" outlineLevel="0" collapsed="false">
      <c r="A356" s="9"/>
      <c r="B356" s="10" t="str">
        <f aca="false">IF($A356="","",TEXT($A356,"yyyy-mm"))</f>
        <v/>
      </c>
      <c r="C356" s="11"/>
      <c r="D356" s="11"/>
      <c r="E356" s="11"/>
      <c r="F356" s="11"/>
      <c r="G356" s="11"/>
      <c r="H356" s="12"/>
      <c r="I356" s="12"/>
      <c r="J356" s="13" t="str">
        <f aca="false">IF(N(H356)+N(I356)=0,"",H356-I356)</f>
        <v/>
      </c>
      <c r="K356" s="11"/>
      <c r="L356" s="11"/>
      <c r="M356" s="11"/>
    </row>
    <row r="357" customFormat="false" ht="15" hidden="false" customHeight="false" outlineLevel="0" collapsed="false">
      <c r="A357" s="9"/>
      <c r="B357" s="10" t="str">
        <f aca="false">IF($A357="","",TEXT($A357,"yyyy-mm"))</f>
        <v/>
      </c>
      <c r="C357" s="11"/>
      <c r="D357" s="11"/>
      <c r="E357" s="11"/>
      <c r="F357" s="11"/>
      <c r="G357" s="11"/>
      <c r="H357" s="12"/>
      <c r="I357" s="12"/>
      <c r="J357" s="13" t="str">
        <f aca="false">IF(N(H357)+N(I357)=0,"",H357-I357)</f>
        <v/>
      </c>
      <c r="K357" s="11"/>
      <c r="L357" s="11"/>
      <c r="M357" s="11"/>
    </row>
    <row r="358" customFormat="false" ht="15" hidden="false" customHeight="false" outlineLevel="0" collapsed="false">
      <c r="A358" s="9"/>
      <c r="B358" s="10" t="str">
        <f aca="false">IF($A358="","",TEXT($A358,"yyyy-mm"))</f>
        <v/>
      </c>
      <c r="C358" s="11"/>
      <c r="D358" s="11"/>
      <c r="E358" s="11"/>
      <c r="F358" s="11"/>
      <c r="G358" s="11"/>
      <c r="H358" s="12"/>
      <c r="I358" s="12"/>
      <c r="J358" s="13" t="str">
        <f aca="false">IF(N(H358)+N(I358)=0,"",H358-I358)</f>
        <v/>
      </c>
      <c r="K358" s="11"/>
      <c r="L358" s="11"/>
      <c r="M358" s="11"/>
    </row>
    <row r="359" customFormat="false" ht="15" hidden="false" customHeight="false" outlineLevel="0" collapsed="false">
      <c r="A359" s="9"/>
      <c r="B359" s="10" t="str">
        <f aca="false">IF($A359="","",TEXT($A359,"yyyy-mm"))</f>
        <v/>
      </c>
      <c r="C359" s="11"/>
      <c r="D359" s="11"/>
      <c r="E359" s="11"/>
      <c r="F359" s="11"/>
      <c r="G359" s="11"/>
      <c r="H359" s="12"/>
      <c r="I359" s="12"/>
      <c r="J359" s="13" t="str">
        <f aca="false">IF(N(H359)+N(I359)=0,"",H359-I359)</f>
        <v/>
      </c>
      <c r="K359" s="11"/>
      <c r="L359" s="11"/>
      <c r="M359" s="11"/>
    </row>
    <row r="360" customFormat="false" ht="15" hidden="false" customHeight="false" outlineLevel="0" collapsed="false">
      <c r="A360" s="9"/>
      <c r="B360" s="10" t="str">
        <f aca="false">IF($A360="","",TEXT($A360,"yyyy-mm"))</f>
        <v/>
      </c>
      <c r="C360" s="11"/>
      <c r="D360" s="11"/>
      <c r="E360" s="11"/>
      <c r="F360" s="11"/>
      <c r="G360" s="11"/>
      <c r="H360" s="12"/>
      <c r="I360" s="12"/>
      <c r="J360" s="13" t="str">
        <f aca="false">IF(N(H360)+N(I360)=0,"",H360-I360)</f>
        <v/>
      </c>
      <c r="K360" s="11"/>
      <c r="L360" s="11"/>
      <c r="M360" s="11"/>
    </row>
    <row r="361" customFormat="false" ht="15" hidden="false" customHeight="false" outlineLevel="0" collapsed="false">
      <c r="A361" s="9"/>
      <c r="B361" s="10" t="str">
        <f aca="false">IF($A361="","",TEXT($A361,"yyyy-mm"))</f>
        <v/>
      </c>
      <c r="C361" s="11"/>
      <c r="D361" s="11"/>
      <c r="E361" s="11"/>
      <c r="F361" s="11"/>
      <c r="G361" s="11"/>
      <c r="H361" s="12"/>
      <c r="I361" s="12"/>
      <c r="J361" s="13" t="str">
        <f aca="false">IF(N(H361)+N(I361)=0,"",H361-I361)</f>
        <v/>
      </c>
      <c r="K361" s="11"/>
      <c r="L361" s="11"/>
      <c r="M361" s="11"/>
    </row>
    <row r="362" customFormat="false" ht="15" hidden="false" customHeight="false" outlineLevel="0" collapsed="false">
      <c r="A362" s="9"/>
      <c r="B362" s="10" t="str">
        <f aca="false">IF($A362="","",TEXT($A362,"yyyy-mm"))</f>
        <v/>
      </c>
      <c r="C362" s="11"/>
      <c r="D362" s="11"/>
      <c r="E362" s="11"/>
      <c r="F362" s="11"/>
      <c r="G362" s="11"/>
      <c r="H362" s="12"/>
      <c r="I362" s="12"/>
      <c r="J362" s="13" t="str">
        <f aca="false">IF(N(H362)+N(I362)=0,"",H362-I362)</f>
        <v/>
      </c>
      <c r="K362" s="11"/>
      <c r="L362" s="11"/>
      <c r="M362" s="11"/>
    </row>
    <row r="363" customFormat="false" ht="15" hidden="false" customHeight="false" outlineLevel="0" collapsed="false">
      <c r="A363" s="9"/>
      <c r="B363" s="10" t="str">
        <f aca="false">IF($A363="","",TEXT($A363,"yyyy-mm"))</f>
        <v/>
      </c>
      <c r="C363" s="11"/>
      <c r="D363" s="11"/>
      <c r="E363" s="11"/>
      <c r="F363" s="11"/>
      <c r="G363" s="11"/>
      <c r="H363" s="12"/>
      <c r="I363" s="12"/>
      <c r="J363" s="13" t="str">
        <f aca="false">IF(N(H363)+N(I363)=0,"",H363-I363)</f>
        <v/>
      </c>
      <c r="K363" s="11"/>
      <c r="L363" s="11"/>
      <c r="M363" s="11"/>
    </row>
    <row r="364" customFormat="false" ht="15" hidden="false" customHeight="false" outlineLevel="0" collapsed="false">
      <c r="A364" s="9"/>
      <c r="B364" s="10" t="str">
        <f aca="false">IF($A364="","",TEXT($A364,"yyyy-mm"))</f>
        <v/>
      </c>
      <c r="C364" s="11"/>
      <c r="D364" s="11"/>
      <c r="E364" s="11"/>
      <c r="F364" s="11"/>
      <c r="G364" s="11"/>
      <c r="H364" s="12"/>
      <c r="I364" s="12"/>
      <c r="J364" s="13" t="str">
        <f aca="false">IF(N(H364)+N(I364)=0,"",H364-I364)</f>
        <v/>
      </c>
      <c r="K364" s="11"/>
      <c r="L364" s="11"/>
      <c r="M364" s="11"/>
    </row>
    <row r="365" customFormat="false" ht="15" hidden="false" customHeight="false" outlineLevel="0" collapsed="false">
      <c r="A365" s="9"/>
      <c r="B365" s="10" t="str">
        <f aca="false">IF($A365="","",TEXT($A365,"yyyy-mm"))</f>
        <v/>
      </c>
      <c r="C365" s="11"/>
      <c r="D365" s="11"/>
      <c r="E365" s="11"/>
      <c r="F365" s="11"/>
      <c r="G365" s="11"/>
      <c r="H365" s="12"/>
      <c r="I365" s="12"/>
      <c r="J365" s="13" t="str">
        <f aca="false">IF(N(H365)+N(I365)=0,"",H365-I365)</f>
        <v/>
      </c>
      <c r="K365" s="11"/>
      <c r="L365" s="11"/>
      <c r="M365" s="11"/>
    </row>
    <row r="366" customFormat="false" ht="15" hidden="false" customHeight="false" outlineLevel="0" collapsed="false">
      <c r="A366" s="9"/>
      <c r="B366" s="10" t="str">
        <f aca="false">IF($A366="","",TEXT($A366,"yyyy-mm"))</f>
        <v/>
      </c>
      <c r="C366" s="11"/>
      <c r="D366" s="11"/>
      <c r="E366" s="11"/>
      <c r="F366" s="11"/>
      <c r="G366" s="11"/>
      <c r="H366" s="12"/>
      <c r="I366" s="12"/>
      <c r="J366" s="13" t="str">
        <f aca="false">IF(N(H366)+N(I366)=0,"",H366-I366)</f>
        <v/>
      </c>
      <c r="K366" s="11"/>
      <c r="L366" s="11"/>
      <c r="M366" s="11"/>
    </row>
    <row r="367" customFormat="false" ht="15" hidden="false" customHeight="false" outlineLevel="0" collapsed="false">
      <c r="A367" s="9"/>
      <c r="B367" s="10" t="str">
        <f aca="false">IF($A367="","",TEXT($A367,"yyyy-mm"))</f>
        <v/>
      </c>
      <c r="C367" s="11"/>
      <c r="D367" s="11"/>
      <c r="E367" s="11"/>
      <c r="F367" s="11"/>
      <c r="G367" s="11"/>
      <c r="H367" s="12"/>
      <c r="I367" s="12"/>
      <c r="J367" s="13" t="str">
        <f aca="false">IF(N(H367)+N(I367)=0,"",H367-I367)</f>
        <v/>
      </c>
      <c r="K367" s="11"/>
      <c r="L367" s="11"/>
      <c r="M367" s="11"/>
    </row>
    <row r="368" customFormat="false" ht="15" hidden="false" customHeight="false" outlineLevel="0" collapsed="false">
      <c r="A368" s="9"/>
      <c r="B368" s="10" t="str">
        <f aca="false">IF($A368="","",TEXT($A368,"yyyy-mm"))</f>
        <v/>
      </c>
      <c r="C368" s="11"/>
      <c r="D368" s="11"/>
      <c r="E368" s="11"/>
      <c r="F368" s="11"/>
      <c r="G368" s="11"/>
      <c r="H368" s="12"/>
      <c r="I368" s="12"/>
      <c r="J368" s="13" t="str">
        <f aca="false">IF(N(H368)+N(I368)=0,"",H368-I368)</f>
        <v/>
      </c>
      <c r="K368" s="11"/>
      <c r="L368" s="11"/>
      <c r="M368" s="11"/>
    </row>
    <row r="369" customFormat="false" ht="15" hidden="false" customHeight="false" outlineLevel="0" collapsed="false">
      <c r="A369" s="9"/>
      <c r="B369" s="10" t="str">
        <f aca="false">IF($A369="","",TEXT($A369,"yyyy-mm"))</f>
        <v/>
      </c>
      <c r="C369" s="11"/>
      <c r="D369" s="11"/>
      <c r="E369" s="11"/>
      <c r="F369" s="11"/>
      <c r="G369" s="11"/>
      <c r="H369" s="12"/>
      <c r="I369" s="12"/>
      <c r="J369" s="13" t="str">
        <f aca="false">IF(N(H369)+N(I369)=0,"",H369-I369)</f>
        <v/>
      </c>
      <c r="K369" s="11"/>
      <c r="L369" s="11"/>
      <c r="M369" s="11"/>
    </row>
    <row r="370" customFormat="false" ht="15" hidden="false" customHeight="false" outlineLevel="0" collapsed="false">
      <c r="A370" s="9"/>
      <c r="B370" s="10" t="str">
        <f aca="false">IF($A370="","",TEXT($A370,"yyyy-mm"))</f>
        <v/>
      </c>
      <c r="C370" s="11"/>
      <c r="D370" s="11"/>
      <c r="E370" s="11"/>
      <c r="F370" s="11"/>
      <c r="G370" s="11"/>
      <c r="H370" s="12"/>
      <c r="I370" s="12"/>
      <c r="J370" s="13" t="str">
        <f aca="false">IF(N(H370)+N(I370)=0,"",H370-I370)</f>
        <v/>
      </c>
      <c r="K370" s="11"/>
      <c r="L370" s="11"/>
      <c r="M370" s="11"/>
    </row>
    <row r="371" customFormat="false" ht="15" hidden="false" customHeight="false" outlineLevel="0" collapsed="false">
      <c r="A371" s="9"/>
      <c r="B371" s="10" t="str">
        <f aca="false">IF($A371="","",TEXT($A371,"yyyy-mm"))</f>
        <v/>
      </c>
      <c r="C371" s="11"/>
      <c r="D371" s="11"/>
      <c r="E371" s="11"/>
      <c r="F371" s="11"/>
      <c r="G371" s="11"/>
      <c r="H371" s="12"/>
      <c r="I371" s="12"/>
      <c r="J371" s="13" t="str">
        <f aca="false">IF(N(H371)+N(I371)=0,"",H371-I371)</f>
        <v/>
      </c>
      <c r="K371" s="11"/>
      <c r="L371" s="11"/>
      <c r="M371" s="11"/>
    </row>
    <row r="372" customFormat="false" ht="15" hidden="false" customHeight="false" outlineLevel="0" collapsed="false">
      <c r="A372" s="9"/>
      <c r="B372" s="10" t="str">
        <f aca="false">IF($A372="","",TEXT($A372,"yyyy-mm"))</f>
        <v/>
      </c>
      <c r="C372" s="11"/>
      <c r="D372" s="11"/>
      <c r="E372" s="11"/>
      <c r="F372" s="11"/>
      <c r="G372" s="11"/>
      <c r="H372" s="12"/>
      <c r="I372" s="12"/>
      <c r="J372" s="13" t="str">
        <f aca="false">IF(N(H372)+N(I372)=0,"",H372-I372)</f>
        <v/>
      </c>
      <c r="K372" s="11"/>
      <c r="L372" s="11"/>
      <c r="M372" s="11"/>
    </row>
    <row r="373" customFormat="false" ht="15" hidden="false" customHeight="false" outlineLevel="0" collapsed="false">
      <c r="A373" s="9"/>
      <c r="B373" s="10" t="str">
        <f aca="false">IF($A373="","",TEXT($A373,"yyyy-mm"))</f>
        <v/>
      </c>
      <c r="C373" s="11"/>
      <c r="D373" s="11"/>
      <c r="E373" s="11"/>
      <c r="F373" s="11"/>
      <c r="G373" s="11"/>
      <c r="H373" s="12"/>
      <c r="I373" s="12"/>
      <c r="J373" s="13" t="str">
        <f aca="false">IF(N(H373)+N(I373)=0,"",H373-I373)</f>
        <v/>
      </c>
      <c r="K373" s="11"/>
      <c r="L373" s="11"/>
      <c r="M373" s="11"/>
    </row>
    <row r="374" customFormat="false" ht="15" hidden="false" customHeight="false" outlineLevel="0" collapsed="false">
      <c r="A374" s="9"/>
      <c r="B374" s="10" t="str">
        <f aca="false">IF($A374="","",TEXT($A374,"yyyy-mm"))</f>
        <v/>
      </c>
      <c r="C374" s="11"/>
      <c r="D374" s="11"/>
      <c r="E374" s="11"/>
      <c r="F374" s="11"/>
      <c r="G374" s="11"/>
      <c r="H374" s="12"/>
      <c r="I374" s="12"/>
      <c r="J374" s="13" t="str">
        <f aca="false">IF(N(H374)+N(I374)=0,"",H374-I374)</f>
        <v/>
      </c>
      <c r="K374" s="11"/>
      <c r="L374" s="11"/>
      <c r="M374" s="11"/>
    </row>
    <row r="375" customFormat="false" ht="15" hidden="false" customHeight="false" outlineLevel="0" collapsed="false">
      <c r="A375" s="9"/>
      <c r="B375" s="10" t="str">
        <f aca="false">IF($A375="","",TEXT($A375,"yyyy-mm"))</f>
        <v/>
      </c>
      <c r="C375" s="11"/>
      <c r="D375" s="11"/>
      <c r="E375" s="11"/>
      <c r="F375" s="11"/>
      <c r="G375" s="11"/>
      <c r="H375" s="12"/>
      <c r="I375" s="12"/>
      <c r="J375" s="13" t="str">
        <f aca="false">IF(N(H375)+N(I375)=0,"",H375-I375)</f>
        <v/>
      </c>
      <c r="K375" s="11"/>
      <c r="L375" s="11"/>
      <c r="M375" s="11"/>
    </row>
    <row r="376" customFormat="false" ht="15" hidden="false" customHeight="false" outlineLevel="0" collapsed="false">
      <c r="A376" s="9"/>
      <c r="B376" s="10" t="str">
        <f aca="false">IF($A376="","",TEXT($A376,"yyyy-mm"))</f>
        <v/>
      </c>
      <c r="C376" s="11"/>
      <c r="D376" s="11"/>
      <c r="E376" s="11"/>
      <c r="F376" s="11"/>
      <c r="G376" s="11"/>
      <c r="H376" s="12"/>
      <c r="I376" s="12"/>
      <c r="J376" s="13" t="str">
        <f aca="false">IF(N(H376)+N(I376)=0,"",H376-I376)</f>
        <v/>
      </c>
      <c r="K376" s="11"/>
      <c r="L376" s="11"/>
      <c r="M376" s="11"/>
    </row>
    <row r="377" customFormat="false" ht="15" hidden="false" customHeight="false" outlineLevel="0" collapsed="false">
      <c r="A377" s="9"/>
      <c r="B377" s="10" t="str">
        <f aca="false">IF($A377="","",TEXT($A377,"yyyy-mm"))</f>
        <v/>
      </c>
      <c r="C377" s="11"/>
      <c r="D377" s="11"/>
      <c r="E377" s="11"/>
      <c r="F377" s="11"/>
      <c r="G377" s="11"/>
      <c r="H377" s="12"/>
      <c r="I377" s="12"/>
      <c r="J377" s="13" t="str">
        <f aca="false">IF(N(H377)+N(I377)=0,"",H377-I377)</f>
        <v/>
      </c>
      <c r="K377" s="11"/>
      <c r="L377" s="11"/>
      <c r="M377" s="11"/>
    </row>
    <row r="378" customFormat="false" ht="15" hidden="false" customHeight="false" outlineLevel="0" collapsed="false">
      <c r="A378" s="9"/>
      <c r="B378" s="10" t="str">
        <f aca="false">IF($A378="","",TEXT($A378,"yyyy-mm"))</f>
        <v/>
      </c>
      <c r="C378" s="11"/>
      <c r="D378" s="11"/>
      <c r="E378" s="11"/>
      <c r="F378" s="11"/>
      <c r="G378" s="11"/>
      <c r="H378" s="12"/>
      <c r="I378" s="12"/>
      <c r="J378" s="13" t="str">
        <f aca="false">IF(N(H378)+N(I378)=0,"",H378-I378)</f>
        <v/>
      </c>
      <c r="K378" s="11"/>
      <c r="L378" s="11"/>
      <c r="M378" s="11"/>
    </row>
    <row r="379" customFormat="false" ht="15" hidden="false" customHeight="false" outlineLevel="0" collapsed="false">
      <c r="A379" s="9"/>
      <c r="B379" s="10" t="str">
        <f aca="false">IF($A379="","",TEXT($A379,"yyyy-mm"))</f>
        <v/>
      </c>
      <c r="C379" s="11"/>
      <c r="D379" s="11"/>
      <c r="E379" s="11"/>
      <c r="F379" s="11"/>
      <c r="G379" s="11"/>
      <c r="H379" s="12"/>
      <c r="I379" s="12"/>
      <c r="J379" s="13" t="str">
        <f aca="false">IF(N(H379)+N(I379)=0,"",H379-I379)</f>
        <v/>
      </c>
      <c r="K379" s="11"/>
      <c r="L379" s="11"/>
      <c r="M379" s="11"/>
    </row>
    <row r="380" customFormat="false" ht="15" hidden="false" customHeight="false" outlineLevel="0" collapsed="false">
      <c r="A380" s="9"/>
      <c r="B380" s="10" t="str">
        <f aca="false">IF($A380="","",TEXT($A380,"yyyy-mm"))</f>
        <v/>
      </c>
      <c r="C380" s="11"/>
      <c r="D380" s="11"/>
      <c r="E380" s="11"/>
      <c r="F380" s="11"/>
      <c r="G380" s="11"/>
      <c r="H380" s="12"/>
      <c r="I380" s="12"/>
      <c r="J380" s="13" t="str">
        <f aca="false">IF(N(H380)+N(I380)=0,"",H380-I380)</f>
        <v/>
      </c>
      <c r="K380" s="11"/>
      <c r="L380" s="11"/>
      <c r="M380" s="11"/>
    </row>
    <row r="381" customFormat="false" ht="15" hidden="false" customHeight="false" outlineLevel="0" collapsed="false">
      <c r="A381" s="9"/>
      <c r="B381" s="10" t="str">
        <f aca="false">IF($A381="","",TEXT($A381,"yyyy-mm"))</f>
        <v/>
      </c>
      <c r="C381" s="11"/>
      <c r="D381" s="11"/>
      <c r="E381" s="11"/>
      <c r="F381" s="11"/>
      <c r="G381" s="11"/>
      <c r="H381" s="12"/>
      <c r="I381" s="12"/>
      <c r="J381" s="13" t="str">
        <f aca="false">IF(N(H381)+N(I381)=0,"",H381-I381)</f>
        <v/>
      </c>
      <c r="K381" s="11"/>
      <c r="L381" s="11"/>
      <c r="M381" s="11"/>
    </row>
    <row r="382" customFormat="false" ht="15" hidden="false" customHeight="false" outlineLevel="0" collapsed="false">
      <c r="A382" s="9"/>
      <c r="B382" s="10" t="str">
        <f aca="false">IF($A382="","",TEXT($A382,"yyyy-mm"))</f>
        <v/>
      </c>
      <c r="C382" s="11"/>
      <c r="D382" s="11"/>
      <c r="E382" s="11"/>
      <c r="F382" s="11"/>
      <c r="G382" s="11"/>
      <c r="H382" s="12"/>
      <c r="I382" s="12"/>
      <c r="J382" s="13" t="str">
        <f aca="false">IF(N(H382)+N(I382)=0,"",H382-I382)</f>
        <v/>
      </c>
      <c r="K382" s="11"/>
      <c r="L382" s="11"/>
      <c r="M382" s="11"/>
    </row>
    <row r="383" customFormat="false" ht="15" hidden="false" customHeight="false" outlineLevel="0" collapsed="false">
      <c r="A383" s="9"/>
      <c r="B383" s="10" t="str">
        <f aca="false">IF($A383="","",TEXT($A383,"yyyy-mm"))</f>
        <v/>
      </c>
      <c r="C383" s="11"/>
      <c r="D383" s="11"/>
      <c r="E383" s="11"/>
      <c r="F383" s="11"/>
      <c r="G383" s="11"/>
      <c r="H383" s="12"/>
      <c r="I383" s="12"/>
      <c r="J383" s="13" t="str">
        <f aca="false">IF(N(H383)+N(I383)=0,"",H383-I383)</f>
        <v/>
      </c>
      <c r="K383" s="11"/>
      <c r="L383" s="11"/>
      <c r="M383" s="11"/>
    </row>
    <row r="384" customFormat="false" ht="15" hidden="false" customHeight="false" outlineLevel="0" collapsed="false">
      <c r="A384" s="9"/>
      <c r="B384" s="10" t="str">
        <f aca="false">IF($A384="","",TEXT($A384,"yyyy-mm"))</f>
        <v/>
      </c>
      <c r="C384" s="11"/>
      <c r="D384" s="11"/>
      <c r="E384" s="11"/>
      <c r="F384" s="11"/>
      <c r="G384" s="11"/>
      <c r="H384" s="12"/>
      <c r="I384" s="12"/>
      <c r="J384" s="13" t="str">
        <f aca="false">IF(N(H384)+N(I384)=0,"",H384-I384)</f>
        <v/>
      </c>
      <c r="K384" s="11"/>
      <c r="L384" s="11"/>
      <c r="M384" s="11"/>
    </row>
    <row r="385" customFormat="false" ht="15" hidden="false" customHeight="false" outlineLevel="0" collapsed="false">
      <c r="A385" s="9"/>
      <c r="B385" s="10" t="str">
        <f aca="false">IF($A385="","",TEXT($A385,"yyyy-mm"))</f>
        <v/>
      </c>
      <c r="C385" s="11"/>
      <c r="D385" s="11"/>
      <c r="E385" s="11"/>
      <c r="F385" s="11"/>
      <c r="G385" s="11"/>
      <c r="H385" s="12"/>
      <c r="I385" s="12"/>
      <c r="J385" s="13" t="str">
        <f aca="false">IF(N(H385)+N(I385)=0,"",H385-I385)</f>
        <v/>
      </c>
      <c r="K385" s="11"/>
      <c r="L385" s="11"/>
      <c r="M385" s="11"/>
    </row>
    <row r="386" customFormat="false" ht="15" hidden="false" customHeight="false" outlineLevel="0" collapsed="false">
      <c r="A386" s="9"/>
      <c r="B386" s="10" t="str">
        <f aca="false">IF($A386="","",TEXT($A386,"yyyy-mm"))</f>
        <v/>
      </c>
      <c r="C386" s="11"/>
      <c r="D386" s="11"/>
      <c r="E386" s="11"/>
      <c r="F386" s="11"/>
      <c r="G386" s="11"/>
      <c r="H386" s="12"/>
      <c r="I386" s="12"/>
      <c r="J386" s="13" t="str">
        <f aca="false">IF(N(H386)+N(I386)=0,"",H386-I386)</f>
        <v/>
      </c>
      <c r="K386" s="11"/>
      <c r="L386" s="11"/>
      <c r="M386" s="11"/>
    </row>
    <row r="387" customFormat="false" ht="15" hidden="false" customHeight="false" outlineLevel="0" collapsed="false">
      <c r="A387" s="9"/>
      <c r="B387" s="10" t="str">
        <f aca="false">IF($A387="","",TEXT($A387,"yyyy-mm"))</f>
        <v/>
      </c>
      <c r="C387" s="11"/>
      <c r="D387" s="11"/>
      <c r="E387" s="11"/>
      <c r="F387" s="11"/>
      <c r="G387" s="11"/>
      <c r="H387" s="12"/>
      <c r="I387" s="12"/>
      <c r="J387" s="13" t="str">
        <f aca="false">IF(N(H387)+N(I387)=0,"",H387-I387)</f>
        <v/>
      </c>
      <c r="K387" s="11"/>
      <c r="L387" s="11"/>
      <c r="M387" s="11"/>
    </row>
    <row r="388" customFormat="false" ht="15" hidden="false" customHeight="false" outlineLevel="0" collapsed="false">
      <c r="A388" s="9"/>
      <c r="B388" s="10" t="str">
        <f aca="false">IF($A388="","",TEXT($A388,"yyyy-mm"))</f>
        <v/>
      </c>
      <c r="C388" s="11"/>
      <c r="D388" s="11"/>
      <c r="E388" s="11"/>
      <c r="F388" s="11"/>
      <c r="G388" s="11"/>
      <c r="H388" s="12"/>
      <c r="I388" s="12"/>
      <c r="J388" s="13" t="str">
        <f aca="false">IF(N(H388)+N(I388)=0,"",H388-I388)</f>
        <v/>
      </c>
      <c r="K388" s="11"/>
      <c r="L388" s="11"/>
      <c r="M388" s="11"/>
    </row>
    <row r="389" customFormat="false" ht="15" hidden="false" customHeight="false" outlineLevel="0" collapsed="false">
      <c r="A389" s="9"/>
      <c r="B389" s="10" t="str">
        <f aca="false">IF($A389="","",TEXT($A389,"yyyy-mm"))</f>
        <v/>
      </c>
      <c r="C389" s="11"/>
      <c r="D389" s="11"/>
      <c r="E389" s="11"/>
      <c r="F389" s="11"/>
      <c r="G389" s="11"/>
      <c r="H389" s="12"/>
      <c r="I389" s="12"/>
      <c r="J389" s="13" t="str">
        <f aca="false">IF(N(H389)+N(I389)=0,"",H389-I389)</f>
        <v/>
      </c>
      <c r="K389" s="11"/>
      <c r="L389" s="11"/>
      <c r="M389" s="11"/>
    </row>
    <row r="390" customFormat="false" ht="15" hidden="false" customHeight="false" outlineLevel="0" collapsed="false">
      <c r="A390" s="9"/>
      <c r="B390" s="10" t="str">
        <f aca="false">IF($A390="","",TEXT($A390,"yyyy-mm"))</f>
        <v/>
      </c>
      <c r="C390" s="11"/>
      <c r="D390" s="11"/>
      <c r="E390" s="11"/>
      <c r="F390" s="11"/>
      <c r="G390" s="11"/>
      <c r="H390" s="12"/>
      <c r="I390" s="12"/>
      <c r="J390" s="13" t="str">
        <f aca="false">IF(N(H390)+N(I390)=0,"",H390-I390)</f>
        <v/>
      </c>
      <c r="K390" s="11"/>
      <c r="L390" s="11"/>
      <c r="M390" s="11"/>
    </row>
    <row r="391" customFormat="false" ht="15" hidden="false" customHeight="false" outlineLevel="0" collapsed="false">
      <c r="A391" s="9"/>
      <c r="B391" s="10" t="str">
        <f aca="false">IF($A391="","",TEXT($A391,"yyyy-mm"))</f>
        <v/>
      </c>
      <c r="C391" s="11"/>
      <c r="D391" s="11"/>
      <c r="E391" s="11"/>
      <c r="F391" s="11"/>
      <c r="G391" s="11"/>
      <c r="H391" s="12"/>
      <c r="I391" s="12"/>
      <c r="J391" s="13" t="str">
        <f aca="false">IF(N(H391)+N(I391)=0,"",H391-I391)</f>
        <v/>
      </c>
      <c r="K391" s="11"/>
      <c r="L391" s="11"/>
      <c r="M391" s="11"/>
    </row>
    <row r="392" customFormat="false" ht="15" hidden="false" customHeight="false" outlineLevel="0" collapsed="false">
      <c r="A392" s="9"/>
      <c r="B392" s="10" t="str">
        <f aca="false">IF($A392="","",TEXT($A392,"yyyy-mm"))</f>
        <v/>
      </c>
      <c r="C392" s="11"/>
      <c r="D392" s="11"/>
      <c r="E392" s="11"/>
      <c r="F392" s="11"/>
      <c r="G392" s="11"/>
      <c r="H392" s="12"/>
      <c r="I392" s="12"/>
      <c r="J392" s="13" t="str">
        <f aca="false">IF(N(H392)+N(I392)=0,"",H392-I392)</f>
        <v/>
      </c>
      <c r="K392" s="11"/>
      <c r="L392" s="11"/>
      <c r="M392" s="11"/>
    </row>
    <row r="393" customFormat="false" ht="15" hidden="false" customHeight="false" outlineLevel="0" collapsed="false">
      <c r="A393" s="9"/>
      <c r="B393" s="10" t="str">
        <f aca="false">IF($A393="","",TEXT($A393,"yyyy-mm"))</f>
        <v/>
      </c>
      <c r="C393" s="11"/>
      <c r="D393" s="11"/>
      <c r="E393" s="11"/>
      <c r="F393" s="11"/>
      <c r="G393" s="11"/>
      <c r="H393" s="12"/>
      <c r="I393" s="12"/>
      <c r="J393" s="13" t="str">
        <f aca="false">IF(N(H393)+N(I393)=0,"",H393-I393)</f>
        <v/>
      </c>
      <c r="K393" s="11"/>
      <c r="L393" s="11"/>
      <c r="M393" s="11"/>
    </row>
    <row r="394" customFormat="false" ht="15" hidden="false" customHeight="false" outlineLevel="0" collapsed="false">
      <c r="A394" s="9"/>
      <c r="B394" s="10" t="str">
        <f aca="false">IF($A394="","",TEXT($A394,"yyyy-mm"))</f>
        <v/>
      </c>
      <c r="C394" s="11"/>
      <c r="D394" s="11"/>
      <c r="E394" s="11"/>
      <c r="F394" s="11"/>
      <c r="G394" s="11"/>
      <c r="H394" s="12"/>
      <c r="I394" s="12"/>
      <c r="J394" s="13" t="str">
        <f aca="false">IF(N(H394)+N(I394)=0,"",H394-I394)</f>
        <v/>
      </c>
      <c r="K394" s="11"/>
      <c r="L394" s="11"/>
      <c r="M394" s="11"/>
    </row>
    <row r="395" customFormat="false" ht="15" hidden="false" customHeight="false" outlineLevel="0" collapsed="false">
      <c r="A395" s="9"/>
      <c r="B395" s="10" t="str">
        <f aca="false">IF($A395="","",TEXT($A395,"yyyy-mm"))</f>
        <v/>
      </c>
      <c r="C395" s="11"/>
      <c r="D395" s="11"/>
      <c r="E395" s="11"/>
      <c r="F395" s="11"/>
      <c r="G395" s="11"/>
      <c r="H395" s="12"/>
      <c r="I395" s="12"/>
      <c r="J395" s="13" t="str">
        <f aca="false">IF(N(H395)+N(I395)=0,"",H395-I395)</f>
        <v/>
      </c>
      <c r="K395" s="11"/>
      <c r="L395" s="11"/>
      <c r="M395" s="11"/>
    </row>
    <row r="396" customFormat="false" ht="15" hidden="false" customHeight="false" outlineLevel="0" collapsed="false">
      <c r="A396" s="9"/>
      <c r="B396" s="10" t="str">
        <f aca="false">IF($A396="","",TEXT($A396,"yyyy-mm"))</f>
        <v/>
      </c>
      <c r="C396" s="11"/>
      <c r="D396" s="11"/>
      <c r="E396" s="11"/>
      <c r="F396" s="11"/>
      <c r="G396" s="11"/>
      <c r="H396" s="12"/>
      <c r="I396" s="12"/>
      <c r="J396" s="13" t="str">
        <f aca="false">IF(N(H396)+N(I396)=0,"",H396-I396)</f>
        <v/>
      </c>
      <c r="K396" s="11"/>
      <c r="L396" s="11"/>
      <c r="M396" s="11"/>
    </row>
    <row r="397" customFormat="false" ht="15" hidden="false" customHeight="false" outlineLevel="0" collapsed="false">
      <c r="A397" s="9"/>
      <c r="B397" s="10" t="str">
        <f aca="false">IF($A397="","",TEXT($A397,"yyyy-mm"))</f>
        <v/>
      </c>
      <c r="C397" s="11"/>
      <c r="D397" s="11"/>
      <c r="E397" s="11"/>
      <c r="F397" s="11"/>
      <c r="G397" s="11"/>
      <c r="H397" s="12"/>
      <c r="I397" s="12"/>
      <c r="J397" s="13" t="str">
        <f aca="false">IF(N(H397)+N(I397)=0,"",H397-I397)</f>
        <v/>
      </c>
      <c r="K397" s="11"/>
      <c r="L397" s="11"/>
      <c r="M397" s="11"/>
    </row>
    <row r="398" customFormat="false" ht="15" hidden="false" customHeight="false" outlineLevel="0" collapsed="false">
      <c r="A398" s="9"/>
      <c r="B398" s="10" t="str">
        <f aca="false">IF($A398="","",TEXT($A398,"yyyy-mm"))</f>
        <v/>
      </c>
      <c r="C398" s="11"/>
      <c r="D398" s="11"/>
      <c r="E398" s="11"/>
      <c r="F398" s="11"/>
      <c r="G398" s="11"/>
      <c r="H398" s="12"/>
      <c r="I398" s="12"/>
      <c r="J398" s="13" t="str">
        <f aca="false">IF(N(H398)+N(I398)=0,"",H398-I398)</f>
        <v/>
      </c>
      <c r="K398" s="11"/>
      <c r="L398" s="11"/>
      <c r="M398" s="11"/>
    </row>
    <row r="399" customFormat="false" ht="15" hidden="false" customHeight="false" outlineLevel="0" collapsed="false">
      <c r="A399" s="9"/>
      <c r="B399" s="10" t="str">
        <f aca="false">IF($A399="","",TEXT($A399,"yyyy-mm"))</f>
        <v/>
      </c>
      <c r="C399" s="11"/>
      <c r="D399" s="11"/>
      <c r="E399" s="11"/>
      <c r="F399" s="11"/>
      <c r="G399" s="11"/>
      <c r="H399" s="12"/>
      <c r="I399" s="12"/>
      <c r="J399" s="13" t="str">
        <f aca="false">IF(N(H399)+N(I399)=0,"",H399-I399)</f>
        <v/>
      </c>
      <c r="K399" s="11"/>
      <c r="L399" s="11"/>
      <c r="M399" s="11"/>
    </row>
    <row r="400" customFormat="false" ht="15" hidden="false" customHeight="false" outlineLevel="0" collapsed="false">
      <c r="A400" s="9"/>
      <c r="B400" s="10" t="str">
        <f aca="false">IF($A400="","",TEXT($A400,"yyyy-mm"))</f>
        <v/>
      </c>
      <c r="C400" s="11"/>
      <c r="D400" s="11"/>
      <c r="E400" s="11"/>
      <c r="F400" s="11"/>
      <c r="G400" s="11"/>
      <c r="H400" s="12"/>
      <c r="I400" s="12"/>
      <c r="J400" s="13" t="str">
        <f aca="false">IF(N(H400)+N(I400)=0,"",H400-I400)</f>
        <v/>
      </c>
      <c r="K400" s="11"/>
      <c r="L400" s="11"/>
      <c r="M400" s="11"/>
    </row>
    <row r="401" customFormat="false" ht="15" hidden="false" customHeight="false" outlineLevel="0" collapsed="false">
      <c r="A401" s="9"/>
      <c r="B401" s="10" t="str">
        <f aca="false">IF($A401="","",TEXT($A401,"yyyy-mm"))</f>
        <v/>
      </c>
      <c r="C401" s="11"/>
      <c r="D401" s="11"/>
      <c r="E401" s="11"/>
      <c r="F401" s="11"/>
      <c r="G401" s="11"/>
      <c r="H401" s="12"/>
      <c r="I401" s="12"/>
      <c r="J401" s="13" t="str">
        <f aca="false">IF(N(H401)+N(I401)=0,"",H401-I401)</f>
        <v/>
      </c>
      <c r="K401" s="11"/>
      <c r="L401" s="11"/>
      <c r="M401" s="11"/>
    </row>
    <row r="402" customFormat="false" ht="15" hidden="false" customHeight="false" outlineLevel="0" collapsed="false">
      <c r="A402" s="9"/>
      <c r="B402" s="10" t="str">
        <f aca="false">IF($A402="","",TEXT($A402,"yyyy-mm"))</f>
        <v/>
      </c>
      <c r="C402" s="11"/>
      <c r="D402" s="11"/>
      <c r="E402" s="11"/>
      <c r="F402" s="11"/>
      <c r="G402" s="11"/>
      <c r="H402" s="12"/>
      <c r="I402" s="12"/>
      <c r="J402" s="13" t="str">
        <f aca="false">IF(N(H402)+N(I402)=0,"",H402-I402)</f>
        <v/>
      </c>
      <c r="K402" s="11"/>
      <c r="L402" s="11"/>
      <c r="M402" s="11"/>
    </row>
    <row r="403" customFormat="false" ht="15" hidden="false" customHeight="false" outlineLevel="0" collapsed="false">
      <c r="A403" s="9"/>
      <c r="B403" s="10" t="str">
        <f aca="false">IF($A403="","",TEXT($A403,"yyyy-mm"))</f>
        <v/>
      </c>
      <c r="C403" s="11"/>
      <c r="D403" s="11"/>
      <c r="E403" s="11"/>
      <c r="F403" s="11"/>
      <c r="G403" s="11"/>
      <c r="H403" s="12"/>
      <c r="I403" s="12"/>
      <c r="J403" s="13" t="str">
        <f aca="false">IF(N(H403)+N(I403)=0,"",H403-I403)</f>
        <v/>
      </c>
      <c r="K403" s="11"/>
      <c r="L403" s="11"/>
      <c r="M403" s="11"/>
    </row>
    <row r="404" customFormat="false" ht="15" hidden="false" customHeight="false" outlineLevel="0" collapsed="false">
      <c r="A404" s="9"/>
      <c r="B404" s="10" t="str">
        <f aca="false">IF($A404="","",TEXT($A404,"yyyy-mm"))</f>
        <v/>
      </c>
      <c r="C404" s="11"/>
      <c r="D404" s="11"/>
      <c r="E404" s="11"/>
      <c r="F404" s="11"/>
      <c r="G404" s="11"/>
      <c r="H404" s="12"/>
      <c r="I404" s="12"/>
      <c r="J404" s="13" t="str">
        <f aca="false">IF(N(H404)+N(I404)=0,"",H404-I404)</f>
        <v/>
      </c>
      <c r="K404" s="11"/>
      <c r="L404" s="11"/>
      <c r="M404" s="11"/>
    </row>
    <row r="405" customFormat="false" ht="15" hidden="false" customHeight="false" outlineLevel="0" collapsed="false">
      <c r="A405" s="9"/>
      <c r="B405" s="10" t="str">
        <f aca="false">IF($A405="","",TEXT($A405,"yyyy-mm"))</f>
        <v/>
      </c>
      <c r="C405" s="11"/>
      <c r="D405" s="11"/>
      <c r="E405" s="11"/>
      <c r="F405" s="11"/>
      <c r="G405" s="11"/>
      <c r="H405" s="12"/>
      <c r="I405" s="12"/>
      <c r="J405" s="13" t="str">
        <f aca="false">IF(N(H405)+N(I405)=0,"",H405-I405)</f>
        <v/>
      </c>
      <c r="K405" s="11"/>
      <c r="L405" s="11"/>
      <c r="M405" s="11"/>
    </row>
    <row r="406" customFormat="false" ht="15" hidden="false" customHeight="false" outlineLevel="0" collapsed="false">
      <c r="A406" s="9"/>
      <c r="B406" s="10" t="str">
        <f aca="false">IF($A406="","",TEXT($A406,"yyyy-mm"))</f>
        <v/>
      </c>
      <c r="C406" s="11"/>
      <c r="D406" s="11"/>
      <c r="E406" s="11"/>
      <c r="F406" s="11"/>
      <c r="G406" s="11"/>
      <c r="H406" s="12"/>
      <c r="I406" s="12"/>
      <c r="J406" s="13" t="str">
        <f aca="false">IF(N(H406)+N(I406)=0,"",H406-I406)</f>
        <v/>
      </c>
      <c r="K406" s="11"/>
      <c r="L406" s="11"/>
      <c r="M406" s="11"/>
    </row>
    <row r="407" customFormat="false" ht="15" hidden="false" customHeight="false" outlineLevel="0" collapsed="false">
      <c r="A407" s="9"/>
      <c r="B407" s="10" t="str">
        <f aca="false">IF($A407="","",TEXT($A407,"yyyy-mm"))</f>
        <v/>
      </c>
      <c r="C407" s="11"/>
      <c r="D407" s="11"/>
      <c r="E407" s="11"/>
      <c r="F407" s="11"/>
      <c r="G407" s="11"/>
      <c r="H407" s="12"/>
      <c r="I407" s="12"/>
      <c r="J407" s="13" t="str">
        <f aca="false">IF(N(H407)+N(I407)=0,"",H407-I407)</f>
        <v/>
      </c>
      <c r="K407" s="11"/>
      <c r="L407" s="11"/>
      <c r="M407" s="11"/>
    </row>
    <row r="408" customFormat="false" ht="15" hidden="false" customHeight="false" outlineLevel="0" collapsed="false">
      <c r="A408" s="9"/>
      <c r="B408" s="10" t="str">
        <f aca="false">IF($A408="","",TEXT($A408,"yyyy-mm"))</f>
        <v/>
      </c>
      <c r="C408" s="11"/>
      <c r="D408" s="11"/>
      <c r="E408" s="11"/>
      <c r="F408" s="11"/>
      <c r="G408" s="11"/>
      <c r="H408" s="12"/>
      <c r="I408" s="12"/>
      <c r="J408" s="13" t="str">
        <f aca="false">IF(N(H408)+N(I408)=0,"",H408-I408)</f>
        <v/>
      </c>
      <c r="K408" s="11"/>
      <c r="L408" s="11"/>
      <c r="M408" s="11"/>
    </row>
    <row r="409" customFormat="false" ht="15" hidden="false" customHeight="false" outlineLevel="0" collapsed="false">
      <c r="A409" s="9"/>
      <c r="B409" s="10" t="str">
        <f aca="false">IF($A409="","",TEXT($A409,"yyyy-mm"))</f>
        <v/>
      </c>
      <c r="C409" s="11"/>
      <c r="D409" s="11"/>
      <c r="E409" s="11"/>
      <c r="F409" s="11"/>
      <c r="G409" s="11"/>
      <c r="H409" s="12"/>
      <c r="I409" s="12"/>
      <c r="J409" s="13" t="str">
        <f aca="false">IF(N(H409)+N(I409)=0,"",H409-I409)</f>
        <v/>
      </c>
      <c r="K409" s="11"/>
      <c r="L409" s="11"/>
      <c r="M409" s="11"/>
    </row>
    <row r="410" customFormat="false" ht="15" hidden="false" customHeight="false" outlineLevel="0" collapsed="false">
      <c r="A410" s="9"/>
      <c r="B410" s="10" t="str">
        <f aca="false">IF($A410="","",TEXT($A410,"yyyy-mm"))</f>
        <v/>
      </c>
      <c r="C410" s="11"/>
      <c r="D410" s="11"/>
      <c r="E410" s="11"/>
      <c r="F410" s="11"/>
      <c r="G410" s="11"/>
      <c r="H410" s="12"/>
      <c r="I410" s="12"/>
      <c r="J410" s="13" t="str">
        <f aca="false">IF(N(H410)+N(I410)=0,"",H410-I410)</f>
        <v/>
      </c>
      <c r="K410" s="11"/>
      <c r="L410" s="11"/>
      <c r="M410" s="11"/>
    </row>
    <row r="411" customFormat="false" ht="15" hidden="false" customHeight="false" outlineLevel="0" collapsed="false">
      <c r="A411" s="9"/>
      <c r="B411" s="10" t="str">
        <f aca="false">IF($A411="","",TEXT($A411,"yyyy-mm"))</f>
        <v/>
      </c>
      <c r="C411" s="11"/>
      <c r="D411" s="11"/>
      <c r="E411" s="11"/>
      <c r="F411" s="11"/>
      <c r="G411" s="11"/>
      <c r="H411" s="12"/>
      <c r="I411" s="12"/>
      <c r="J411" s="13" t="str">
        <f aca="false">IF(N(H411)+N(I411)=0,"",H411-I411)</f>
        <v/>
      </c>
      <c r="K411" s="11"/>
      <c r="L411" s="11"/>
      <c r="M411" s="11"/>
    </row>
    <row r="412" customFormat="false" ht="15" hidden="false" customHeight="false" outlineLevel="0" collapsed="false">
      <c r="A412" s="9"/>
      <c r="B412" s="10" t="str">
        <f aca="false">IF($A412="","",TEXT($A412,"yyyy-mm"))</f>
        <v/>
      </c>
      <c r="C412" s="11"/>
      <c r="D412" s="11"/>
      <c r="E412" s="11"/>
      <c r="F412" s="11"/>
      <c r="G412" s="11"/>
      <c r="H412" s="12"/>
      <c r="I412" s="12"/>
      <c r="J412" s="13" t="str">
        <f aca="false">IF(N(H412)+N(I412)=0,"",H412-I412)</f>
        <v/>
      </c>
      <c r="K412" s="11"/>
      <c r="L412" s="11"/>
      <c r="M412" s="11"/>
    </row>
    <row r="413" customFormat="false" ht="15" hidden="false" customHeight="false" outlineLevel="0" collapsed="false">
      <c r="A413" s="9"/>
      <c r="B413" s="10" t="str">
        <f aca="false">IF($A413="","",TEXT($A413,"yyyy-mm"))</f>
        <v/>
      </c>
      <c r="C413" s="11"/>
      <c r="D413" s="11"/>
      <c r="E413" s="11"/>
      <c r="F413" s="11"/>
      <c r="G413" s="11"/>
      <c r="H413" s="12"/>
      <c r="I413" s="12"/>
      <c r="J413" s="13" t="str">
        <f aca="false">IF(N(H413)+N(I413)=0,"",H413-I413)</f>
        <v/>
      </c>
      <c r="K413" s="11"/>
      <c r="L413" s="11"/>
      <c r="M413" s="11"/>
    </row>
    <row r="414" customFormat="false" ht="15" hidden="false" customHeight="false" outlineLevel="0" collapsed="false">
      <c r="A414" s="9"/>
      <c r="B414" s="10" t="str">
        <f aca="false">IF($A414="","",TEXT($A414,"yyyy-mm"))</f>
        <v/>
      </c>
      <c r="C414" s="11"/>
      <c r="D414" s="11"/>
      <c r="E414" s="11"/>
      <c r="F414" s="11"/>
      <c r="G414" s="11"/>
      <c r="H414" s="12"/>
      <c r="I414" s="12"/>
      <c r="J414" s="13" t="str">
        <f aca="false">IF(N(H414)+N(I414)=0,"",H414-I414)</f>
        <v/>
      </c>
      <c r="K414" s="11"/>
      <c r="L414" s="11"/>
      <c r="M414" s="11"/>
    </row>
    <row r="415" customFormat="false" ht="15" hidden="false" customHeight="false" outlineLevel="0" collapsed="false">
      <c r="A415" s="9"/>
      <c r="B415" s="10" t="str">
        <f aca="false">IF($A415="","",TEXT($A415,"yyyy-mm"))</f>
        <v/>
      </c>
      <c r="C415" s="11"/>
      <c r="D415" s="11"/>
      <c r="E415" s="11"/>
      <c r="F415" s="11"/>
      <c r="G415" s="11"/>
      <c r="H415" s="12"/>
      <c r="I415" s="12"/>
      <c r="J415" s="13" t="str">
        <f aca="false">IF(N(H415)+N(I415)=0,"",H415-I415)</f>
        <v/>
      </c>
      <c r="K415" s="11"/>
      <c r="L415" s="11"/>
      <c r="M415" s="11"/>
    </row>
    <row r="416" customFormat="false" ht="15" hidden="false" customHeight="false" outlineLevel="0" collapsed="false">
      <c r="A416" s="9"/>
      <c r="B416" s="10" t="str">
        <f aca="false">IF($A416="","",TEXT($A416,"yyyy-mm"))</f>
        <v/>
      </c>
      <c r="C416" s="11"/>
      <c r="D416" s="11"/>
      <c r="E416" s="11"/>
      <c r="F416" s="11"/>
      <c r="G416" s="11"/>
      <c r="H416" s="12"/>
      <c r="I416" s="12"/>
      <c r="J416" s="13" t="str">
        <f aca="false">IF(N(H416)+N(I416)=0,"",H416-I416)</f>
        <v/>
      </c>
      <c r="K416" s="11"/>
      <c r="L416" s="11"/>
      <c r="M416" s="11"/>
    </row>
    <row r="417" customFormat="false" ht="15" hidden="false" customHeight="false" outlineLevel="0" collapsed="false">
      <c r="A417" s="9"/>
      <c r="B417" s="10" t="str">
        <f aca="false">IF($A417="","",TEXT($A417,"yyyy-mm"))</f>
        <v/>
      </c>
      <c r="C417" s="11"/>
      <c r="D417" s="11"/>
      <c r="E417" s="11"/>
      <c r="F417" s="11"/>
      <c r="G417" s="11"/>
      <c r="H417" s="12"/>
      <c r="I417" s="12"/>
      <c r="J417" s="13" t="str">
        <f aca="false">IF(N(H417)+N(I417)=0,"",H417-I417)</f>
        <v/>
      </c>
      <c r="K417" s="11"/>
      <c r="L417" s="11"/>
      <c r="M417" s="11"/>
    </row>
    <row r="418" customFormat="false" ht="15" hidden="false" customHeight="false" outlineLevel="0" collapsed="false">
      <c r="A418" s="9"/>
      <c r="B418" s="10" t="str">
        <f aca="false">IF($A418="","",TEXT($A418,"yyyy-mm"))</f>
        <v/>
      </c>
      <c r="C418" s="11"/>
      <c r="D418" s="11"/>
      <c r="E418" s="11"/>
      <c r="F418" s="11"/>
      <c r="G418" s="11"/>
      <c r="H418" s="12"/>
      <c r="I418" s="12"/>
      <c r="J418" s="13" t="str">
        <f aca="false">IF(N(H418)+N(I418)=0,"",H418-I418)</f>
        <v/>
      </c>
      <c r="K418" s="11"/>
      <c r="L418" s="11"/>
      <c r="M418" s="11"/>
    </row>
    <row r="419" customFormat="false" ht="15" hidden="false" customHeight="false" outlineLevel="0" collapsed="false">
      <c r="A419" s="9"/>
      <c r="B419" s="10" t="str">
        <f aca="false">IF($A419="","",TEXT($A419,"yyyy-mm"))</f>
        <v/>
      </c>
      <c r="C419" s="11"/>
      <c r="D419" s="11"/>
      <c r="E419" s="11"/>
      <c r="F419" s="11"/>
      <c r="G419" s="11"/>
      <c r="H419" s="12"/>
      <c r="I419" s="12"/>
      <c r="J419" s="13" t="str">
        <f aca="false">IF(N(H419)+N(I419)=0,"",H419-I419)</f>
        <v/>
      </c>
      <c r="K419" s="11"/>
      <c r="L419" s="11"/>
      <c r="M419" s="11"/>
    </row>
    <row r="420" customFormat="false" ht="15" hidden="false" customHeight="false" outlineLevel="0" collapsed="false">
      <c r="A420" s="9"/>
      <c r="B420" s="10" t="str">
        <f aca="false">IF($A420="","",TEXT($A420,"yyyy-mm"))</f>
        <v/>
      </c>
      <c r="C420" s="11"/>
      <c r="D420" s="11"/>
      <c r="E420" s="11"/>
      <c r="F420" s="11"/>
      <c r="G420" s="11"/>
      <c r="H420" s="12"/>
      <c r="I420" s="12"/>
      <c r="J420" s="13" t="str">
        <f aca="false">IF(N(H420)+N(I420)=0,"",H420-I420)</f>
        <v/>
      </c>
      <c r="K420" s="11"/>
      <c r="L420" s="11"/>
      <c r="M420" s="11"/>
    </row>
    <row r="421" customFormat="false" ht="15" hidden="false" customHeight="false" outlineLevel="0" collapsed="false">
      <c r="A421" s="9"/>
      <c r="B421" s="10" t="str">
        <f aca="false">IF($A421="","",TEXT($A421,"yyyy-mm"))</f>
        <v/>
      </c>
      <c r="C421" s="11"/>
      <c r="D421" s="11"/>
      <c r="E421" s="11"/>
      <c r="F421" s="11"/>
      <c r="G421" s="11"/>
      <c r="H421" s="12"/>
      <c r="I421" s="12"/>
      <c r="J421" s="13" t="str">
        <f aca="false">IF(N(H421)+N(I421)=0,"",H421-I421)</f>
        <v/>
      </c>
      <c r="K421" s="11"/>
      <c r="L421" s="11"/>
      <c r="M421" s="11"/>
    </row>
    <row r="422" customFormat="false" ht="15" hidden="false" customHeight="false" outlineLevel="0" collapsed="false">
      <c r="A422" s="9"/>
      <c r="B422" s="10" t="str">
        <f aca="false">IF($A422="","",TEXT($A422,"yyyy-mm"))</f>
        <v/>
      </c>
      <c r="C422" s="11"/>
      <c r="D422" s="11"/>
      <c r="E422" s="11"/>
      <c r="F422" s="11"/>
      <c r="G422" s="11"/>
      <c r="H422" s="12"/>
      <c r="I422" s="12"/>
      <c r="J422" s="13" t="str">
        <f aca="false">IF(N(H422)+N(I422)=0,"",H422-I422)</f>
        <v/>
      </c>
      <c r="K422" s="11"/>
      <c r="L422" s="11"/>
      <c r="M422" s="11"/>
    </row>
    <row r="423" customFormat="false" ht="15" hidden="false" customHeight="false" outlineLevel="0" collapsed="false">
      <c r="A423" s="9"/>
      <c r="B423" s="10" t="str">
        <f aca="false">IF($A423="","",TEXT($A423,"yyyy-mm"))</f>
        <v/>
      </c>
      <c r="C423" s="11"/>
      <c r="D423" s="11"/>
      <c r="E423" s="11"/>
      <c r="F423" s="11"/>
      <c r="G423" s="11"/>
      <c r="H423" s="12"/>
      <c r="I423" s="12"/>
      <c r="J423" s="13" t="str">
        <f aca="false">IF(N(H423)+N(I423)=0,"",H423-I423)</f>
        <v/>
      </c>
      <c r="K423" s="11"/>
      <c r="L423" s="11"/>
      <c r="M423" s="11"/>
    </row>
    <row r="424" customFormat="false" ht="15" hidden="false" customHeight="false" outlineLevel="0" collapsed="false">
      <c r="A424" s="9"/>
      <c r="B424" s="10" t="str">
        <f aca="false">IF($A424="","",TEXT($A424,"yyyy-mm"))</f>
        <v/>
      </c>
      <c r="C424" s="11"/>
      <c r="D424" s="11"/>
      <c r="E424" s="11"/>
      <c r="F424" s="11"/>
      <c r="G424" s="11"/>
      <c r="H424" s="12"/>
      <c r="I424" s="12"/>
      <c r="J424" s="13" t="str">
        <f aca="false">IF(N(H424)+N(I424)=0,"",H424-I424)</f>
        <v/>
      </c>
      <c r="K424" s="11"/>
      <c r="L424" s="11"/>
      <c r="M424" s="11"/>
    </row>
    <row r="425" customFormat="false" ht="15" hidden="false" customHeight="false" outlineLevel="0" collapsed="false">
      <c r="A425" s="9"/>
      <c r="B425" s="10" t="str">
        <f aca="false">IF($A425="","",TEXT($A425,"yyyy-mm"))</f>
        <v/>
      </c>
      <c r="C425" s="11"/>
      <c r="D425" s="11"/>
      <c r="E425" s="11"/>
      <c r="F425" s="11"/>
      <c r="G425" s="11"/>
      <c r="H425" s="12"/>
      <c r="I425" s="12"/>
      <c r="J425" s="13" t="str">
        <f aca="false">IF(N(H425)+N(I425)=0,"",H425-I425)</f>
        <v/>
      </c>
      <c r="K425" s="11"/>
      <c r="L425" s="11"/>
      <c r="M425" s="11"/>
    </row>
    <row r="426" customFormat="false" ht="15" hidden="false" customHeight="false" outlineLevel="0" collapsed="false">
      <c r="A426" s="9"/>
      <c r="B426" s="10" t="str">
        <f aca="false">IF($A426="","",TEXT($A426,"yyyy-mm"))</f>
        <v/>
      </c>
      <c r="C426" s="11"/>
      <c r="D426" s="11"/>
      <c r="E426" s="11"/>
      <c r="F426" s="11"/>
      <c r="G426" s="11"/>
      <c r="H426" s="12"/>
      <c r="I426" s="12"/>
      <c r="J426" s="13" t="str">
        <f aca="false">IF(N(H426)+N(I426)=0,"",H426-I426)</f>
        <v/>
      </c>
      <c r="K426" s="11"/>
      <c r="L426" s="11"/>
      <c r="M426" s="11"/>
    </row>
    <row r="427" customFormat="false" ht="15" hidden="false" customHeight="false" outlineLevel="0" collapsed="false">
      <c r="A427" s="9"/>
      <c r="B427" s="10" t="str">
        <f aca="false">IF($A427="","",TEXT($A427,"yyyy-mm"))</f>
        <v/>
      </c>
      <c r="C427" s="11"/>
      <c r="D427" s="11"/>
      <c r="E427" s="11"/>
      <c r="F427" s="11"/>
      <c r="G427" s="11"/>
      <c r="H427" s="12"/>
      <c r="I427" s="12"/>
      <c r="J427" s="13" t="str">
        <f aca="false">IF(N(H427)+N(I427)=0,"",H427-I427)</f>
        <v/>
      </c>
      <c r="K427" s="11"/>
      <c r="L427" s="11"/>
      <c r="M427" s="11"/>
    </row>
    <row r="428" customFormat="false" ht="15" hidden="false" customHeight="false" outlineLevel="0" collapsed="false">
      <c r="A428" s="9"/>
      <c r="B428" s="10" t="str">
        <f aca="false">IF($A428="","",TEXT($A428,"yyyy-mm"))</f>
        <v/>
      </c>
      <c r="C428" s="11"/>
      <c r="D428" s="11"/>
      <c r="E428" s="11"/>
      <c r="F428" s="11"/>
      <c r="G428" s="11"/>
      <c r="H428" s="12"/>
      <c r="I428" s="12"/>
      <c r="J428" s="13" t="str">
        <f aca="false">IF(N(H428)+N(I428)=0,"",H428-I428)</f>
        <v/>
      </c>
      <c r="K428" s="11"/>
      <c r="L428" s="11"/>
      <c r="M428" s="11"/>
    </row>
    <row r="429" customFormat="false" ht="15" hidden="false" customHeight="false" outlineLevel="0" collapsed="false">
      <c r="A429" s="9"/>
      <c r="B429" s="10" t="str">
        <f aca="false">IF($A429="","",TEXT($A429,"yyyy-mm"))</f>
        <v/>
      </c>
      <c r="C429" s="11"/>
      <c r="D429" s="11"/>
      <c r="E429" s="11"/>
      <c r="F429" s="11"/>
      <c r="G429" s="11"/>
      <c r="H429" s="12"/>
      <c r="I429" s="12"/>
      <c r="J429" s="13" t="str">
        <f aca="false">IF(N(H429)+N(I429)=0,"",H429-I429)</f>
        <v/>
      </c>
      <c r="K429" s="11"/>
      <c r="L429" s="11"/>
      <c r="M429" s="11"/>
    </row>
    <row r="430" customFormat="false" ht="15" hidden="false" customHeight="false" outlineLevel="0" collapsed="false">
      <c r="A430" s="9"/>
      <c r="B430" s="10" t="str">
        <f aca="false">IF($A430="","",TEXT($A430,"yyyy-mm"))</f>
        <v/>
      </c>
      <c r="C430" s="11"/>
      <c r="D430" s="11"/>
      <c r="E430" s="11"/>
      <c r="F430" s="11"/>
      <c r="G430" s="11"/>
      <c r="H430" s="12"/>
      <c r="I430" s="12"/>
      <c r="J430" s="13" t="str">
        <f aca="false">IF(N(H430)+N(I430)=0,"",H430-I430)</f>
        <v/>
      </c>
      <c r="K430" s="11"/>
      <c r="L430" s="11"/>
      <c r="M430" s="11"/>
    </row>
    <row r="431" customFormat="false" ht="15" hidden="false" customHeight="false" outlineLevel="0" collapsed="false">
      <c r="A431" s="9"/>
      <c r="B431" s="10" t="str">
        <f aca="false">IF($A431="","",TEXT($A431,"yyyy-mm"))</f>
        <v/>
      </c>
      <c r="C431" s="11"/>
      <c r="D431" s="11"/>
      <c r="E431" s="11"/>
      <c r="F431" s="11"/>
      <c r="G431" s="11"/>
      <c r="H431" s="12"/>
      <c r="I431" s="12"/>
      <c r="J431" s="13" t="str">
        <f aca="false">IF(N(H431)+N(I431)=0,"",H431-I431)</f>
        <v/>
      </c>
      <c r="K431" s="11"/>
      <c r="L431" s="11"/>
      <c r="M431" s="11"/>
    </row>
    <row r="432" customFormat="false" ht="15" hidden="false" customHeight="false" outlineLevel="0" collapsed="false">
      <c r="A432" s="9"/>
      <c r="B432" s="10" t="str">
        <f aca="false">IF($A432="","",TEXT($A432,"yyyy-mm"))</f>
        <v/>
      </c>
      <c r="C432" s="11"/>
      <c r="D432" s="11"/>
      <c r="E432" s="11"/>
      <c r="F432" s="11"/>
      <c r="G432" s="11"/>
      <c r="H432" s="12"/>
      <c r="I432" s="12"/>
      <c r="J432" s="13" t="str">
        <f aca="false">IF(N(H432)+N(I432)=0,"",H432-I432)</f>
        <v/>
      </c>
      <c r="K432" s="11"/>
      <c r="L432" s="11"/>
      <c r="M432" s="11"/>
    </row>
    <row r="433" customFormat="false" ht="15" hidden="false" customHeight="false" outlineLevel="0" collapsed="false">
      <c r="A433" s="9"/>
      <c r="B433" s="10" t="str">
        <f aca="false">IF($A433="","",TEXT($A433,"yyyy-mm"))</f>
        <v/>
      </c>
      <c r="C433" s="11"/>
      <c r="D433" s="11"/>
      <c r="E433" s="11"/>
      <c r="F433" s="11"/>
      <c r="G433" s="11"/>
      <c r="H433" s="12"/>
      <c r="I433" s="12"/>
      <c r="J433" s="13" t="str">
        <f aca="false">IF(N(H433)+N(I433)=0,"",H433-I433)</f>
        <v/>
      </c>
      <c r="K433" s="11"/>
      <c r="L433" s="11"/>
      <c r="M433" s="11"/>
    </row>
    <row r="434" customFormat="false" ht="15" hidden="false" customHeight="false" outlineLevel="0" collapsed="false">
      <c r="A434" s="9"/>
      <c r="B434" s="10" t="str">
        <f aca="false">IF($A434="","",TEXT($A434,"yyyy-mm"))</f>
        <v/>
      </c>
      <c r="C434" s="11"/>
      <c r="D434" s="11"/>
      <c r="E434" s="11"/>
      <c r="F434" s="11"/>
      <c r="G434" s="11"/>
      <c r="H434" s="12"/>
      <c r="I434" s="12"/>
      <c r="J434" s="13" t="str">
        <f aca="false">IF(N(H434)+N(I434)=0,"",H434-I434)</f>
        <v/>
      </c>
      <c r="K434" s="11"/>
      <c r="L434" s="11"/>
      <c r="M434" s="11"/>
    </row>
    <row r="435" customFormat="false" ht="15" hidden="false" customHeight="false" outlineLevel="0" collapsed="false">
      <c r="A435" s="9"/>
      <c r="B435" s="10" t="str">
        <f aca="false">IF($A435="","",TEXT($A435,"yyyy-mm"))</f>
        <v/>
      </c>
      <c r="C435" s="11"/>
      <c r="D435" s="11"/>
      <c r="E435" s="11"/>
      <c r="F435" s="11"/>
      <c r="G435" s="11"/>
      <c r="H435" s="12"/>
      <c r="I435" s="12"/>
      <c r="J435" s="13" t="str">
        <f aca="false">IF(N(H435)+N(I435)=0,"",H435-I435)</f>
        <v/>
      </c>
      <c r="K435" s="11"/>
      <c r="L435" s="11"/>
      <c r="M435" s="11"/>
    </row>
    <row r="436" customFormat="false" ht="15" hidden="false" customHeight="false" outlineLevel="0" collapsed="false">
      <c r="A436" s="9"/>
      <c r="B436" s="10" t="str">
        <f aca="false">IF($A436="","",TEXT($A436,"yyyy-mm"))</f>
        <v/>
      </c>
      <c r="C436" s="11"/>
      <c r="D436" s="11"/>
      <c r="E436" s="11"/>
      <c r="F436" s="11"/>
      <c r="G436" s="11"/>
      <c r="H436" s="12"/>
      <c r="I436" s="12"/>
      <c r="J436" s="13" t="str">
        <f aca="false">IF(N(H436)+N(I436)=0,"",H436-I436)</f>
        <v/>
      </c>
      <c r="K436" s="11"/>
      <c r="L436" s="11"/>
      <c r="M436" s="11"/>
    </row>
    <row r="437" customFormat="false" ht="15" hidden="false" customHeight="false" outlineLevel="0" collapsed="false">
      <c r="A437" s="9"/>
      <c r="B437" s="10" t="str">
        <f aca="false">IF($A437="","",TEXT($A437,"yyyy-mm"))</f>
        <v/>
      </c>
      <c r="C437" s="11"/>
      <c r="D437" s="11"/>
      <c r="E437" s="11"/>
      <c r="F437" s="11"/>
      <c r="G437" s="11"/>
      <c r="H437" s="12"/>
      <c r="I437" s="12"/>
      <c r="J437" s="13" t="str">
        <f aca="false">IF(N(H437)+N(I437)=0,"",H437-I437)</f>
        <v/>
      </c>
      <c r="K437" s="11"/>
      <c r="L437" s="11"/>
      <c r="M437" s="11"/>
    </row>
    <row r="438" customFormat="false" ht="15" hidden="false" customHeight="false" outlineLevel="0" collapsed="false">
      <c r="A438" s="9"/>
      <c r="B438" s="10" t="str">
        <f aca="false">IF($A438="","",TEXT($A438,"yyyy-mm"))</f>
        <v/>
      </c>
      <c r="C438" s="11"/>
      <c r="D438" s="11"/>
      <c r="E438" s="11"/>
      <c r="F438" s="11"/>
      <c r="G438" s="11"/>
      <c r="H438" s="12"/>
      <c r="I438" s="12"/>
      <c r="J438" s="13" t="str">
        <f aca="false">IF(N(H438)+N(I438)=0,"",H438-I438)</f>
        <v/>
      </c>
      <c r="K438" s="11"/>
      <c r="L438" s="11"/>
      <c r="M438" s="11"/>
    </row>
    <row r="439" customFormat="false" ht="15" hidden="false" customHeight="false" outlineLevel="0" collapsed="false">
      <c r="A439" s="9"/>
      <c r="B439" s="10" t="str">
        <f aca="false">IF($A439="","",TEXT($A439,"yyyy-mm"))</f>
        <v/>
      </c>
      <c r="C439" s="11"/>
      <c r="D439" s="11"/>
      <c r="E439" s="11"/>
      <c r="F439" s="11"/>
      <c r="G439" s="11"/>
      <c r="H439" s="12"/>
      <c r="I439" s="12"/>
      <c r="J439" s="13" t="str">
        <f aca="false">IF(N(H439)+N(I439)=0,"",H439-I439)</f>
        <v/>
      </c>
      <c r="K439" s="11"/>
      <c r="L439" s="11"/>
      <c r="M439" s="11"/>
    </row>
    <row r="440" customFormat="false" ht="15" hidden="false" customHeight="false" outlineLevel="0" collapsed="false">
      <c r="A440" s="9"/>
      <c r="B440" s="10" t="str">
        <f aca="false">IF($A440="","",TEXT($A440,"yyyy-mm"))</f>
        <v/>
      </c>
      <c r="C440" s="11"/>
      <c r="D440" s="11"/>
      <c r="E440" s="11"/>
      <c r="F440" s="11"/>
      <c r="G440" s="11"/>
      <c r="H440" s="12"/>
      <c r="I440" s="12"/>
      <c r="J440" s="13" t="str">
        <f aca="false">IF(N(H440)+N(I440)=0,"",H440-I440)</f>
        <v/>
      </c>
      <c r="K440" s="11"/>
      <c r="L440" s="11"/>
      <c r="M440" s="11"/>
    </row>
    <row r="441" customFormat="false" ht="15" hidden="false" customHeight="false" outlineLevel="0" collapsed="false">
      <c r="A441" s="9"/>
      <c r="B441" s="10" t="str">
        <f aca="false">IF($A441="","",TEXT($A441,"yyyy-mm"))</f>
        <v/>
      </c>
      <c r="C441" s="11"/>
      <c r="D441" s="11"/>
      <c r="E441" s="11"/>
      <c r="F441" s="11"/>
      <c r="G441" s="11"/>
      <c r="H441" s="12"/>
      <c r="I441" s="12"/>
      <c r="J441" s="13" t="str">
        <f aca="false">IF(N(H441)+N(I441)=0,"",H441-I441)</f>
        <v/>
      </c>
      <c r="K441" s="11"/>
      <c r="L441" s="11"/>
      <c r="M441" s="11"/>
    </row>
    <row r="442" customFormat="false" ht="15" hidden="false" customHeight="false" outlineLevel="0" collapsed="false">
      <c r="A442" s="9"/>
      <c r="B442" s="10" t="str">
        <f aca="false">IF($A442="","",TEXT($A442,"yyyy-mm"))</f>
        <v/>
      </c>
      <c r="C442" s="11"/>
      <c r="D442" s="11"/>
      <c r="E442" s="11"/>
      <c r="F442" s="11"/>
      <c r="G442" s="11"/>
      <c r="H442" s="12"/>
      <c r="I442" s="12"/>
      <c r="J442" s="13" t="str">
        <f aca="false">IF(N(H442)+N(I442)=0,"",H442-I442)</f>
        <v/>
      </c>
      <c r="K442" s="11"/>
      <c r="L442" s="11"/>
      <c r="M442" s="11"/>
    </row>
    <row r="443" customFormat="false" ht="15" hidden="false" customHeight="false" outlineLevel="0" collapsed="false">
      <c r="A443" s="9"/>
      <c r="B443" s="10" t="str">
        <f aca="false">IF($A443="","",TEXT($A443,"yyyy-mm"))</f>
        <v/>
      </c>
      <c r="C443" s="11"/>
      <c r="D443" s="11"/>
      <c r="E443" s="11"/>
      <c r="F443" s="11"/>
      <c r="G443" s="11"/>
      <c r="H443" s="12"/>
      <c r="I443" s="12"/>
      <c r="J443" s="13" t="str">
        <f aca="false">IF(N(H443)+N(I443)=0,"",H443-I443)</f>
        <v/>
      </c>
      <c r="K443" s="11"/>
      <c r="L443" s="11"/>
      <c r="M443" s="11"/>
    </row>
    <row r="444" customFormat="false" ht="15" hidden="false" customHeight="false" outlineLevel="0" collapsed="false">
      <c r="A444" s="9"/>
      <c r="B444" s="10" t="str">
        <f aca="false">IF($A444="","",TEXT($A444,"yyyy-mm"))</f>
        <v/>
      </c>
      <c r="C444" s="11"/>
      <c r="D444" s="11"/>
      <c r="E444" s="11"/>
      <c r="F444" s="11"/>
      <c r="G444" s="11"/>
      <c r="H444" s="12"/>
      <c r="I444" s="12"/>
      <c r="J444" s="13" t="str">
        <f aca="false">IF(N(H444)+N(I444)=0,"",H444-I444)</f>
        <v/>
      </c>
      <c r="K444" s="11"/>
      <c r="L444" s="11"/>
      <c r="M444" s="11"/>
    </row>
    <row r="445" customFormat="false" ht="15" hidden="false" customHeight="false" outlineLevel="0" collapsed="false">
      <c r="A445" s="9"/>
      <c r="B445" s="10" t="str">
        <f aca="false">IF($A445="","",TEXT($A445,"yyyy-mm"))</f>
        <v/>
      </c>
      <c r="C445" s="11"/>
      <c r="D445" s="11"/>
      <c r="E445" s="11"/>
      <c r="F445" s="11"/>
      <c r="G445" s="11"/>
      <c r="H445" s="12"/>
      <c r="I445" s="12"/>
      <c r="J445" s="13" t="str">
        <f aca="false">IF(N(H445)+N(I445)=0,"",H445-I445)</f>
        <v/>
      </c>
      <c r="K445" s="11"/>
      <c r="L445" s="11"/>
      <c r="M445" s="11"/>
    </row>
    <row r="446" customFormat="false" ht="15" hidden="false" customHeight="false" outlineLevel="0" collapsed="false">
      <c r="A446" s="9"/>
      <c r="B446" s="10" t="str">
        <f aca="false">IF($A446="","",TEXT($A446,"yyyy-mm"))</f>
        <v/>
      </c>
      <c r="C446" s="11"/>
      <c r="D446" s="11"/>
      <c r="E446" s="11"/>
      <c r="F446" s="11"/>
      <c r="G446" s="11"/>
      <c r="H446" s="12"/>
      <c r="I446" s="12"/>
      <c r="J446" s="13" t="str">
        <f aca="false">IF(N(H446)+N(I446)=0,"",H446-I446)</f>
        <v/>
      </c>
      <c r="K446" s="11"/>
      <c r="L446" s="11"/>
      <c r="M446" s="11"/>
    </row>
    <row r="447" customFormat="false" ht="15" hidden="false" customHeight="false" outlineLevel="0" collapsed="false">
      <c r="A447" s="9"/>
      <c r="B447" s="10" t="str">
        <f aca="false">IF($A447="","",TEXT($A447,"yyyy-mm"))</f>
        <v/>
      </c>
      <c r="C447" s="11"/>
      <c r="D447" s="11"/>
      <c r="E447" s="11"/>
      <c r="F447" s="11"/>
      <c r="G447" s="11"/>
      <c r="H447" s="12"/>
      <c r="I447" s="12"/>
      <c r="J447" s="13" t="str">
        <f aca="false">IF(N(H447)+N(I447)=0,"",H447-I447)</f>
        <v/>
      </c>
      <c r="K447" s="11"/>
      <c r="L447" s="11"/>
      <c r="M447" s="11"/>
    </row>
    <row r="448" customFormat="false" ht="15" hidden="false" customHeight="false" outlineLevel="0" collapsed="false">
      <c r="A448" s="9"/>
      <c r="B448" s="10" t="str">
        <f aca="false">IF($A448="","",TEXT($A448,"yyyy-mm"))</f>
        <v/>
      </c>
      <c r="C448" s="11"/>
      <c r="D448" s="11"/>
      <c r="E448" s="11"/>
      <c r="F448" s="11"/>
      <c r="G448" s="11"/>
      <c r="H448" s="12"/>
      <c r="I448" s="12"/>
      <c r="J448" s="13" t="str">
        <f aca="false">IF(N(H448)+N(I448)=0,"",H448-I448)</f>
        <v/>
      </c>
      <c r="K448" s="11"/>
      <c r="L448" s="11"/>
      <c r="M448" s="11"/>
    </row>
    <row r="449" customFormat="false" ht="15" hidden="false" customHeight="false" outlineLevel="0" collapsed="false">
      <c r="A449" s="9"/>
      <c r="B449" s="10" t="str">
        <f aca="false">IF($A449="","",TEXT($A449,"yyyy-mm"))</f>
        <v/>
      </c>
      <c r="C449" s="11"/>
      <c r="D449" s="11"/>
      <c r="E449" s="11"/>
      <c r="F449" s="11"/>
      <c r="G449" s="11"/>
      <c r="H449" s="12"/>
      <c r="I449" s="12"/>
      <c r="J449" s="13" t="str">
        <f aca="false">IF(N(H449)+N(I449)=0,"",H449-I449)</f>
        <v/>
      </c>
      <c r="K449" s="11"/>
      <c r="L449" s="11"/>
      <c r="M449" s="11"/>
    </row>
    <row r="450" customFormat="false" ht="15" hidden="false" customHeight="false" outlineLevel="0" collapsed="false">
      <c r="A450" s="9"/>
      <c r="B450" s="10" t="str">
        <f aca="false">IF($A450="","",TEXT($A450,"yyyy-mm"))</f>
        <v/>
      </c>
      <c r="C450" s="11"/>
      <c r="D450" s="11"/>
      <c r="E450" s="11"/>
      <c r="F450" s="11"/>
      <c r="G450" s="11"/>
      <c r="H450" s="12"/>
      <c r="I450" s="12"/>
      <c r="J450" s="13" t="str">
        <f aca="false">IF(N(H450)+N(I450)=0,"",H450-I450)</f>
        <v/>
      </c>
      <c r="K450" s="11"/>
      <c r="L450" s="11"/>
      <c r="M450" s="11"/>
    </row>
    <row r="451" customFormat="false" ht="15" hidden="false" customHeight="false" outlineLevel="0" collapsed="false">
      <c r="A451" s="9"/>
      <c r="B451" s="10" t="str">
        <f aca="false">IF($A451="","",TEXT($A451,"yyyy-mm"))</f>
        <v/>
      </c>
      <c r="C451" s="11"/>
      <c r="D451" s="11"/>
      <c r="E451" s="11"/>
      <c r="F451" s="11"/>
      <c r="G451" s="11"/>
      <c r="H451" s="12"/>
      <c r="I451" s="12"/>
      <c r="J451" s="13" t="str">
        <f aca="false">IF(N(H451)+N(I451)=0,"",H451-I451)</f>
        <v/>
      </c>
      <c r="K451" s="11"/>
      <c r="L451" s="11"/>
      <c r="M451" s="11"/>
    </row>
    <row r="452" customFormat="false" ht="15" hidden="false" customHeight="false" outlineLevel="0" collapsed="false">
      <c r="A452" s="9"/>
      <c r="B452" s="10" t="str">
        <f aca="false">IF($A452="","",TEXT($A452,"yyyy-mm"))</f>
        <v/>
      </c>
      <c r="C452" s="11"/>
      <c r="D452" s="11"/>
      <c r="E452" s="11"/>
      <c r="F452" s="11"/>
      <c r="G452" s="11"/>
      <c r="H452" s="12"/>
      <c r="I452" s="12"/>
      <c r="J452" s="13" t="str">
        <f aca="false">IF(N(H452)+N(I452)=0,"",H452-I452)</f>
        <v/>
      </c>
      <c r="K452" s="11"/>
      <c r="L452" s="11"/>
      <c r="M452" s="11"/>
    </row>
    <row r="453" customFormat="false" ht="15" hidden="false" customHeight="false" outlineLevel="0" collapsed="false">
      <c r="A453" s="9"/>
      <c r="B453" s="10" t="str">
        <f aca="false">IF($A453="","",TEXT($A453,"yyyy-mm"))</f>
        <v/>
      </c>
      <c r="C453" s="11"/>
      <c r="D453" s="11"/>
      <c r="E453" s="11"/>
      <c r="F453" s="11"/>
      <c r="G453" s="11"/>
      <c r="H453" s="12"/>
      <c r="I453" s="12"/>
      <c r="J453" s="13" t="str">
        <f aca="false">IF(N(H453)+N(I453)=0,"",H453-I453)</f>
        <v/>
      </c>
      <c r="K453" s="11"/>
      <c r="L453" s="11"/>
      <c r="M453" s="11"/>
    </row>
    <row r="454" customFormat="false" ht="15" hidden="false" customHeight="false" outlineLevel="0" collapsed="false">
      <c r="A454" s="9"/>
      <c r="B454" s="10" t="str">
        <f aca="false">IF($A454="","",TEXT($A454,"yyyy-mm"))</f>
        <v/>
      </c>
      <c r="C454" s="11"/>
      <c r="D454" s="11"/>
      <c r="E454" s="11"/>
      <c r="F454" s="11"/>
      <c r="G454" s="11"/>
      <c r="H454" s="12"/>
      <c r="I454" s="12"/>
      <c r="J454" s="13" t="str">
        <f aca="false">IF(N(H454)+N(I454)=0,"",H454-I454)</f>
        <v/>
      </c>
      <c r="K454" s="11"/>
      <c r="L454" s="11"/>
      <c r="M454" s="11"/>
    </row>
    <row r="455" customFormat="false" ht="15" hidden="false" customHeight="false" outlineLevel="0" collapsed="false">
      <c r="A455" s="9"/>
      <c r="B455" s="10" t="str">
        <f aca="false">IF($A455="","",TEXT($A455,"yyyy-mm"))</f>
        <v/>
      </c>
      <c r="C455" s="11"/>
      <c r="D455" s="11"/>
      <c r="E455" s="11"/>
      <c r="F455" s="11"/>
      <c r="G455" s="11"/>
      <c r="H455" s="12"/>
      <c r="I455" s="12"/>
      <c r="J455" s="13" t="str">
        <f aca="false">IF(N(H455)+N(I455)=0,"",H455-I455)</f>
        <v/>
      </c>
      <c r="K455" s="11"/>
      <c r="L455" s="11"/>
      <c r="M455" s="11"/>
    </row>
    <row r="456" customFormat="false" ht="15" hidden="false" customHeight="false" outlineLevel="0" collapsed="false">
      <c r="A456" s="9"/>
      <c r="B456" s="10" t="str">
        <f aca="false">IF($A456="","",TEXT($A456,"yyyy-mm"))</f>
        <v/>
      </c>
      <c r="C456" s="11"/>
      <c r="D456" s="11"/>
      <c r="E456" s="11"/>
      <c r="F456" s="11"/>
      <c r="G456" s="11"/>
      <c r="H456" s="12"/>
      <c r="I456" s="12"/>
      <c r="J456" s="13" t="str">
        <f aca="false">IF(N(H456)+N(I456)=0,"",H456-I456)</f>
        <v/>
      </c>
      <c r="K456" s="11"/>
      <c r="L456" s="11"/>
      <c r="M456" s="11"/>
    </row>
    <row r="457" customFormat="false" ht="15" hidden="false" customHeight="false" outlineLevel="0" collapsed="false">
      <c r="A457" s="9"/>
      <c r="B457" s="10" t="str">
        <f aca="false">IF($A457="","",TEXT($A457,"yyyy-mm"))</f>
        <v/>
      </c>
      <c r="C457" s="11"/>
      <c r="D457" s="11"/>
      <c r="E457" s="11"/>
      <c r="F457" s="11"/>
      <c r="G457" s="11"/>
      <c r="H457" s="12"/>
      <c r="I457" s="12"/>
      <c r="J457" s="13" t="str">
        <f aca="false">IF(N(H457)+N(I457)=0,"",H457-I457)</f>
        <v/>
      </c>
      <c r="K457" s="11"/>
      <c r="L457" s="11"/>
      <c r="M457" s="11"/>
    </row>
    <row r="458" customFormat="false" ht="15" hidden="false" customHeight="false" outlineLevel="0" collapsed="false">
      <c r="A458" s="9"/>
      <c r="B458" s="10" t="str">
        <f aca="false">IF($A458="","",TEXT($A458,"yyyy-mm"))</f>
        <v/>
      </c>
      <c r="C458" s="11"/>
      <c r="D458" s="11"/>
      <c r="E458" s="11"/>
      <c r="F458" s="11"/>
      <c r="G458" s="11"/>
      <c r="H458" s="12"/>
      <c r="I458" s="12"/>
      <c r="J458" s="13" t="str">
        <f aca="false">IF(N(H458)+N(I458)=0,"",H458-I458)</f>
        <v/>
      </c>
      <c r="K458" s="11"/>
      <c r="L458" s="11"/>
      <c r="M458" s="11"/>
    </row>
    <row r="459" customFormat="false" ht="15" hidden="false" customHeight="false" outlineLevel="0" collapsed="false">
      <c r="A459" s="9"/>
      <c r="B459" s="10" t="str">
        <f aca="false">IF($A459="","",TEXT($A459,"yyyy-mm"))</f>
        <v/>
      </c>
      <c r="C459" s="11"/>
      <c r="D459" s="11"/>
      <c r="E459" s="11"/>
      <c r="F459" s="11"/>
      <c r="G459" s="11"/>
      <c r="H459" s="12"/>
      <c r="I459" s="12"/>
      <c r="J459" s="13" t="str">
        <f aca="false">IF(N(H459)+N(I459)=0,"",H459-I459)</f>
        <v/>
      </c>
      <c r="K459" s="11"/>
      <c r="L459" s="11"/>
      <c r="M459" s="11"/>
    </row>
    <row r="460" customFormat="false" ht="15" hidden="false" customHeight="false" outlineLevel="0" collapsed="false">
      <c r="A460" s="9"/>
      <c r="B460" s="10" t="str">
        <f aca="false">IF($A460="","",TEXT($A460,"yyyy-mm"))</f>
        <v/>
      </c>
      <c r="C460" s="11"/>
      <c r="D460" s="11"/>
      <c r="E460" s="11"/>
      <c r="F460" s="11"/>
      <c r="G460" s="11"/>
      <c r="H460" s="12"/>
      <c r="I460" s="12"/>
      <c r="J460" s="13" t="str">
        <f aca="false">IF(N(H460)+N(I460)=0,"",H460-I460)</f>
        <v/>
      </c>
      <c r="K460" s="11"/>
      <c r="L460" s="11"/>
      <c r="M460" s="11"/>
    </row>
    <row r="461" customFormat="false" ht="15" hidden="false" customHeight="false" outlineLevel="0" collapsed="false">
      <c r="A461" s="9"/>
      <c r="B461" s="10" t="str">
        <f aca="false">IF($A461="","",TEXT($A461,"yyyy-mm"))</f>
        <v/>
      </c>
      <c r="C461" s="11"/>
      <c r="D461" s="11"/>
      <c r="E461" s="11"/>
      <c r="F461" s="11"/>
      <c r="G461" s="11"/>
      <c r="H461" s="12"/>
      <c r="I461" s="12"/>
      <c r="J461" s="13" t="str">
        <f aca="false">IF(N(H461)+N(I461)=0,"",H461-I461)</f>
        <v/>
      </c>
      <c r="K461" s="11"/>
      <c r="L461" s="11"/>
      <c r="M461" s="11"/>
    </row>
    <row r="462" customFormat="false" ht="15" hidden="false" customHeight="false" outlineLevel="0" collapsed="false">
      <c r="A462" s="9"/>
      <c r="B462" s="10" t="str">
        <f aca="false">IF($A462="","",TEXT($A462,"yyyy-mm"))</f>
        <v/>
      </c>
      <c r="C462" s="11"/>
      <c r="D462" s="11"/>
      <c r="E462" s="11"/>
      <c r="F462" s="11"/>
      <c r="G462" s="11"/>
      <c r="H462" s="12"/>
      <c r="I462" s="12"/>
      <c r="J462" s="13" t="str">
        <f aca="false">IF(N(H462)+N(I462)=0,"",H462-I462)</f>
        <v/>
      </c>
      <c r="K462" s="11"/>
      <c r="L462" s="11"/>
      <c r="M462" s="11"/>
    </row>
    <row r="463" customFormat="false" ht="15" hidden="false" customHeight="false" outlineLevel="0" collapsed="false">
      <c r="A463" s="9"/>
      <c r="B463" s="10" t="str">
        <f aca="false">IF($A463="","",TEXT($A463,"yyyy-mm"))</f>
        <v/>
      </c>
      <c r="C463" s="11"/>
      <c r="D463" s="11"/>
      <c r="E463" s="11"/>
      <c r="F463" s="11"/>
      <c r="G463" s="11"/>
      <c r="H463" s="12"/>
      <c r="I463" s="12"/>
      <c r="J463" s="13" t="str">
        <f aca="false">IF(N(H463)+N(I463)=0,"",H463-I463)</f>
        <v/>
      </c>
      <c r="K463" s="11"/>
      <c r="L463" s="11"/>
      <c r="M463" s="11"/>
    </row>
    <row r="464" customFormat="false" ht="15" hidden="false" customHeight="false" outlineLevel="0" collapsed="false">
      <c r="A464" s="9"/>
      <c r="B464" s="10" t="str">
        <f aca="false">IF($A464="","",TEXT($A464,"yyyy-mm"))</f>
        <v/>
      </c>
      <c r="C464" s="11"/>
      <c r="D464" s="11"/>
      <c r="E464" s="11"/>
      <c r="F464" s="11"/>
      <c r="G464" s="11"/>
      <c r="H464" s="12"/>
      <c r="I464" s="12"/>
      <c r="J464" s="13" t="str">
        <f aca="false">IF(N(H464)+N(I464)=0,"",H464-I464)</f>
        <v/>
      </c>
      <c r="K464" s="11"/>
      <c r="L464" s="11"/>
      <c r="M464" s="11"/>
    </row>
    <row r="465" customFormat="false" ht="15" hidden="false" customHeight="false" outlineLevel="0" collapsed="false">
      <c r="A465" s="9"/>
      <c r="B465" s="10" t="str">
        <f aca="false">IF($A465="","",TEXT($A465,"yyyy-mm"))</f>
        <v/>
      </c>
      <c r="C465" s="11"/>
      <c r="D465" s="11"/>
      <c r="E465" s="11"/>
      <c r="F465" s="11"/>
      <c r="G465" s="11"/>
      <c r="H465" s="12"/>
      <c r="I465" s="12"/>
      <c r="J465" s="13" t="str">
        <f aca="false">IF(N(H465)+N(I465)=0,"",H465-I465)</f>
        <v/>
      </c>
      <c r="K465" s="11"/>
      <c r="L465" s="11"/>
      <c r="M465" s="11"/>
    </row>
    <row r="466" customFormat="false" ht="15" hidden="false" customHeight="false" outlineLevel="0" collapsed="false">
      <c r="A466" s="9"/>
      <c r="B466" s="10" t="str">
        <f aca="false">IF($A466="","",TEXT($A466,"yyyy-mm"))</f>
        <v/>
      </c>
      <c r="C466" s="11"/>
      <c r="D466" s="11"/>
      <c r="E466" s="11"/>
      <c r="F466" s="11"/>
      <c r="G466" s="11"/>
      <c r="H466" s="12"/>
      <c r="I466" s="12"/>
      <c r="J466" s="13" t="str">
        <f aca="false">IF(N(H466)+N(I466)=0,"",H466-I466)</f>
        <v/>
      </c>
      <c r="K466" s="11"/>
      <c r="L466" s="11"/>
      <c r="M466" s="11"/>
    </row>
    <row r="467" customFormat="false" ht="15" hidden="false" customHeight="false" outlineLevel="0" collapsed="false">
      <c r="A467" s="9"/>
      <c r="B467" s="10" t="str">
        <f aca="false">IF($A467="","",TEXT($A467,"yyyy-mm"))</f>
        <v/>
      </c>
      <c r="C467" s="11"/>
      <c r="D467" s="11"/>
      <c r="E467" s="11"/>
      <c r="F467" s="11"/>
      <c r="G467" s="11"/>
      <c r="H467" s="12"/>
      <c r="I467" s="12"/>
      <c r="J467" s="13" t="str">
        <f aca="false">IF(N(H467)+N(I467)=0,"",H467-I467)</f>
        <v/>
      </c>
      <c r="K467" s="11"/>
      <c r="L467" s="11"/>
      <c r="M467" s="11"/>
    </row>
    <row r="468" customFormat="false" ht="15" hidden="false" customHeight="false" outlineLevel="0" collapsed="false">
      <c r="A468" s="9"/>
      <c r="B468" s="10" t="str">
        <f aca="false">IF($A468="","",TEXT($A468,"yyyy-mm"))</f>
        <v/>
      </c>
      <c r="C468" s="11"/>
      <c r="D468" s="11"/>
      <c r="E468" s="11"/>
      <c r="F468" s="11"/>
      <c r="G468" s="11"/>
      <c r="H468" s="12"/>
      <c r="I468" s="12"/>
      <c r="J468" s="13" t="str">
        <f aca="false">IF(N(H468)+N(I468)=0,"",H468-I468)</f>
        <v/>
      </c>
      <c r="K468" s="11"/>
      <c r="L468" s="11"/>
      <c r="M468" s="11"/>
    </row>
    <row r="469" customFormat="false" ht="15" hidden="false" customHeight="false" outlineLevel="0" collapsed="false">
      <c r="A469" s="9"/>
      <c r="B469" s="10" t="str">
        <f aca="false">IF($A469="","",TEXT($A469,"yyyy-mm"))</f>
        <v/>
      </c>
      <c r="C469" s="11"/>
      <c r="D469" s="11"/>
      <c r="E469" s="11"/>
      <c r="F469" s="11"/>
      <c r="G469" s="11"/>
      <c r="H469" s="12"/>
      <c r="I469" s="12"/>
      <c r="J469" s="13" t="str">
        <f aca="false">IF(N(H469)+N(I469)=0,"",H469-I469)</f>
        <v/>
      </c>
      <c r="K469" s="11"/>
      <c r="L469" s="11"/>
      <c r="M469" s="11"/>
    </row>
    <row r="470" customFormat="false" ht="15" hidden="false" customHeight="false" outlineLevel="0" collapsed="false">
      <c r="A470" s="9"/>
      <c r="B470" s="10" t="str">
        <f aca="false">IF($A470="","",TEXT($A470,"yyyy-mm"))</f>
        <v/>
      </c>
      <c r="C470" s="11"/>
      <c r="D470" s="11"/>
      <c r="E470" s="11"/>
      <c r="F470" s="11"/>
      <c r="G470" s="11"/>
      <c r="H470" s="12"/>
      <c r="I470" s="12"/>
      <c r="J470" s="13" t="str">
        <f aca="false">IF(N(H470)+N(I470)=0,"",H470-I470)</f>
        <v/>
      </c>
      <c r="K470" s="11"/>
      <c r="L470" s="11"/>
      <c r="M470" s="11"/>
    </row>
    <row r="471" customFormat="false" ht="15" hidden="false" customHeight="false" outlineLevel="0" collapsed="false">
      <c r="A471" s="9"/>
      <c r="B471" s="10" t="str">
        <f aca="false">IF($A471="","",TEXT($A471,"yyyy-mm"))</f>
        <v/>
      </c>
      <c r="C471" s="11"/>
      <c r="D471" s="11"/>
      <c r="E471" s="11"/>
      <c r="F471" s="11"/>
      <c r="G471" s="11"/>
      <c r="H471" s="12"/>
      <c r="I471" s="12"/>
      <c r="J471" s="13" t="str">
        <f aca="false">IF(N(H471)+N(I471)=0,"",H471-I471)</f>
        <v/>
      </c>
      <c r="K471" s="11"/>
      <c r="L471" s="11"/>
      <c r="M471" s="11"/>
    </row>
    <row r="472" customFormat="false" ht="15" hidden="false" customHeight="false" outlineLevel="0" collapsed="false">
      <c r="A472" s="9"/>
      <c r="B472" s="10" t="str">
        <f aca="false">IF($A472="","",TEXT($A472,"yyyy-mm"))</f>
        <v/>
      </c>
      <c r="C472" s="11"/>
      <c r="D472" s="11"/>
      <c r="E472" s="11"/>
      <c r="F472" s="11"/>
      <c r="G472" s="11"/>
      <c r="H472" s="12"/>
      <c r="I472" s="12"/>
      <c r="J472" s="13" t="str">
        <f aca="false">IF(N(H472)+N(I472)=0,"",H472-I472)</f>
        <v/>
      </c>
      <c r="K472" s="11"/>
      <c r="L472" s="11"/>
      <c r="M472" s="11"/>
    </row>
    <row r="473" customFormat="false" ht="15" hidden="false" customHeight="false" outlineLevel="0" collapsed="false">
      <c r="A473" s="9"/>
      <c r="B473" s="10" t="str">
        <f aca="false">IF($A473="","",TEXT($A473,"yyyy-mm"))</f>
        <v/>
      </c>
      <c r="C473" s="11"/>
      <c r="D473" s="11"/>
      <c r="E473" s="11"/>
      <c r="F473" s="11"/>
      <c r="G473" s="11"/>
      <c r="H473" s="12"/>
      <c r="I473" s="12"/>
      <c r="J473" s="13" t="str">
        <f aca="false">IF(N(H473)+N(I473)=0,"",H473-I473)</f>
        <v/>
      </c>
      <c r="K473" s="11"/>
      <c r="L473" s="11"/>
      <c r="M473" s="11"/>
    </row>
    <row r="474" customFormat="false" ht="15" hidden="false" customHeight="false" outlineLevel="0" collapsed="false">
      <c r="A474" s="9"/>
      <c r="B474" s="10" t="str">
        <f aca="false">IF($A474="","",TEXT($A474,"yyyy-mm"))</f>
        <v/>
      </c>
      <c r="C474" s="11"/>
      <c r="D474" s="11"/>
      <c r="E474" s="11"/>
      <c r="F474" s="11"/>
      <c r="G474" s="11"/>
      <c r="H474" s="12"/>
      <c r="I474" s="12"/>
      <c r="J474" s="13" t="str">
        <f aca="false">IF(N(H474)+N(I474)=0,"",H474-I474)</f>
        <v/>
      </c>
      <c r="K474" s="11"/>
      <c r="L474" s="11"/>
      <c r="M474" s="11"/>
    </row>
    <row r="475" customFormat="false" ht="15" hidden="false" customHeight="false" outlineLevel="0" collapsed="false">
      <c r="A475" s="9"/>
      <c r="B475" s="10" t="str">
        <f aca="false">IF($A475="","",TEXT($A475,"yyyy-mm"))</f>
        <v/>
      </c>
      <c r="C475" s="11"/>
      <c r="D475" s="11"/>
      <c r="E475" s="11"/>
      <c r="F475" s="11"/>
      <c r="G475" s="11"/>
      <c r="H475" s="12"/>
      <c r="I475" s="12"/>
      <c r="J475" s="13" t="str">
        <f aca="false">IF(N(H475)+N(I475)=0,"",H475-I475)</f>
        <v/>
      </c>
      <c r="K475" s="11"/>
      <c r="L475" s="11"/>
      <c r="M475" s="11"/>
    </row>
    <row r="476" customFormat="false" ht="15" hidden="false" customHeight="false" outlineLevel="0" collapsed="false">
      <c r="A476" s="9"/>
      <c r="B476" s="10" t="str">
        <f aca="false">IF($A476="","",TEXT($A476,"yyyy-mm"))</f>
        <v/>
      </c>
      <c r="C476" s="11"/>
      <c r="D476" s="11"/>
      <c r="E476" s="11"/>
      <c r="F476" s="11"/>
      <c r="G476" s="11"/>
      <c r="H476" s="12"/>
      <c r="I476" s="12"/>
      <c r="J476" s="13" t="str">
        <f aca="false">IF(N(H476)+N(I476)=0,"",H476-I476)</f>
        <v/>
      </c>
      <c r="K476" s="11"/>
      <c r="L476" s="11"/>
      <c r="M476" s="11"/>
    </row>
    <row r="477" customFormat="false" ht="15" hidden="false" customHeight="false" outlineLevel="0" collapsed="false">
      <c r="A477" s="9"/>
      <c r="B477" s="10" t="str">
        <f aca="false">IF($A477="","",TEXT($A477,"yyyy-mm"))</f>
        <v/>
      </c>
      <c r="C477" s="11"/>
      <c r="D477" s="11"/>
      <c r="E477" s="11"/>
      <c r="F477" s="11"/>
      <c r="G477" s="11"/>
      <c r="H477" s="12"/>
      <c r="I477" s="12"/>
      <c r="J477" s="13" t="str">
        <f aca="false">IF(N(H477)+N(I477)=0,"",H477-I477)</f>
        <v/>
      </c>
      <c r="K477" s="11"/>
      <c r="L477" s="11"/>
      <c r="M477" s="11"/>
    </row>
    <row r="478" customFormat="false" ht="15" hidden="false" customHeight="false" outlineLevel="0" collapsed="false">
      <c r="A478" s="9"/>
      <c r="B478" s="10" t="str">
        <f aca="false">IF($A478="","",TEXT($A478,"yyyy-mm"))</f>
        <v/>
      </c>
      <c r="C478" s="11"/>
      <c r="D478" s="11"/>
      <c r="E478" s="11"/>
      <c r="F478" s="11"/>
      <c r="G478" s="11"/>
      <c r="H478" s="12"/>
      <c r="I478" s="12"/>
      <c r="J478" s="13" t="str">
        <f aca="false">IF(N(H478)+N(I478)=0,"",H478-I478)</f>
        <v/>
      </c>
      <c r="K478" s="11"/>
      <c r="L478" s="11"/>
      <c r="M478" s="11"/>
    </row>
    <row r="479" customFormat="false" ht="15" hidden="false" customHeight="false" outlineLevel="0" collapsed="false">
      <c r="A479" s="9"/>
      <c r="B479" s="10" t="str">
        <f aca="false">IF($A479="","",TEXT($A479,"yyyy-mm"))</f>
        <v/>
      </c>
      <c r="C479" s="11"/>
      <c r="D479" s="11"/>
      <c r="E479" s="11"/>
      <c r="F479" s="11"/>
      <c r="G479" s="11"/>
      <c r="H479" s="12"/>
      <c r="I479" s="12"/>
      <c r="J479" s="13" t="str">
        <f aca="false">IF(N(H479)+N(I479)=0,"",H479-I479)</f>
        <v/>
      </c>
      <c r="K479" s="11"/>
      <c r="L479" s="11"/>
      <c r="M479" s="11"/>
    </row>
    <row r="480" customFormat="false" ht="15" hidden="false" customHeight="false" outlineLevel="0" collapsed="false">
      <c r="A480" s="9"/>
      <c r="B480" s="10" t="str">
        <f aca="false">IF($A480="","",TEXT($A480,"yyyy-mm"))</f>
        <v/>
      </c>
      <c r="C480" s="11"/>
      <c r="D480" s="11"/>
      <c r="E480" s="11"/>
      <c r="F480" s="11"/>
      <c r="G480" s="11"/>
      <c r="H480" s="12"/>
      <c r="I480" s="12"/>
      <c r="J480" s="13" t="str">
        <f aca="false">IF(N(H480)+N(I480)=0,"",H480-I480)</f>
        <v/>
      </c>
      <c r="K480" s="11"/>
      <c r="L480" s="11"/>
      <c r="M480" s="11"/>
    </row>
    <row r="481" customFormat="false" ht="15" hidden="false" customHeight="false" outlineLevel="0" collapsed="false">
      <c r="A481" s="9"/>
      <c r="B481" s="10" t="str">
        <f aca="false">IF($A481="","",TEXT($A481,"yyyy-mm"))</f>
        <v/>
      </c>
      <c r="C481" s="11"/>
      <c r="D481" s="11"/>
      <c r="E481" s="11"/>
      <c r="F481" s="11"/>
      <c r="G481" s="11"/>
      <c r="H481" s="12"/>
      <c r="I481" s="12"/>
      <c r="J481" s="13" t="str">
        <f aca="false">IF(N(H481)+N(I481)=0,"",H481-I481)</f>
        <v/>
      </c>
      <c r="K481" s="11"/>
      <c r="L481" s="11"/>
      <c r="M481" s="11"/>
    </row>
    <row r="482" customFormat="false" ht="15" hidden="false" customHeight="false" outlineLevel="0" collapsed="false">
      <c r="A482" s="9"/>
      <c r="B482" s="10" t="str">
        <f aca="false">IF($A482="","",TEXT($A482,"yyyy-mm"))</f>
        <v/>
      </c>
      <c r="C482" s="11"/>
      <c r="D482" s="11"/>
      <c r="E482" s="11"/>
      <c r="F482" s="11"/>
      <c r="G482" s="11"/>
      <c r="H482" s="12"/>
      <c r="I482" s="12"/>
      <c r="J482" s="13" t="str">
        <f aca="false">IF(N(H482)+N(I482)=0,"",H482-I482)</f>
        <v/>
      </c>
      <c r="K482" s="11"/>
      <c r="L482" s="11"/>
      <c r="M482" s="11"/>
    </row>
    <row r="483" customFormat="false" ht="15" hidden="false" customHeight="false" outlineLevel="0" collapsed="false">
      <c r="A483" s="9"/>
      <c r="B483" s="10" t="str">
        <f aca="false">IF($A483="","",TEXT($A483,"yyyy-mm"))</f>
        <v/>
      </c>
      <c r="C483" s="11"/>
      <c r="D483" s="11"/>
      <c r="E483" s="11"/>
      <c r="F483" s="11"/>
      <c r="G483" s="11"/>
      <c r="H483" s="12"/>
      <c r="I483" s="12"/>
      <c r="J483" s="13" t="str">
        <f aca="false">IF(N(H483)+N(I483)=0,"",H483-I483)</f>
        <v/>
      </c>
      <c r="K483" s="11"/>
      <c r="L483" s="11"/>
      <c r="M483" s="11"/>
    </row>
    <row r="484" customFormat="false" ht="15" hidden="false" customHeight="false" outlineLevel="0" collapsed="false">
      <c r="A484" s="9"/>
      <c r="B484" s="10" t="str">
        <f aca="false">IF($A484="","",TEXT($A484,"yyyy-mm"))</f>
        <v/>
      </c>
      <c r="C484" s="11"/>
      <c r="D484" s="11"/>
      <c r="E484" s="11"/>
      <c r="F484" s="11"/>
      <c r="G484" s="11"/>
      <c r="H484" s="12"/>
      <c r="I484" s="12"/>
      <c r="J484" s="13" t="str">
        <f aca="false">IF(N(H484)+N(I484)=0,"",H484-I484)</f>
        <v/>
      </c>
      <c r="K484" s="11"/>
      <c r="L484" s="11"/>
      <c r="M484" s="11"/>
    </row>
    <row r="485" customFormat="false" ht="15" hidden="false" customHeight="false" outlineLevel="0" collapsed="false">
      <c r="A485" s="9"/>
      <c r="B485" s="10" t="str">
        <f aca="false">IF($A485="","",TEXT($A485,"yyyy-mm"))</f>
        <v/>
      </c>
      <c r="C485" s="11"/>
      <c r="D485" s="11"/>
      <c r="E485" s="11"/>
      <c r="F485" s="11"/>
      <c r="G485" s="11"/>
      <c r="H485" s="12"/>
      <c r="I485" s="12"/>
      <c r="J485" s="13" t="str">
        <f aca="false">IF(N(H485)+N(I485)=0,"",H485-I485)</f>
        <v/>
      </c>
      <c r="K485" s="11"/>
      <c r="L485" s="11"/>
      <c r="M485" s="11"/>
    </row>
    <row r="486" customFormat="false" ht="15" hidden="false" customHeight="false" outlineLevel="0" collapsed="false">
      <c r="A486" s="9"/>
      <c r="B486" s="10" t="str">
        <f aca="false">IF($A486="","",TEXT($A486,"yyyy-mm"))</f>
        <v/>
      </c>
      <c r="C486" s="11"/>
      <c r="D486" s="11"/>
      <c r="E486" s="11"/>
      <c r="F486" s="11"/>
      <c r="G486" s="11"/>
      <c r="H486" s="12"/>
      <c r="I486" s="12"/>
      <c r="J486" s="13" t="str">
        <f aca="false">IF(N(H486)+N(I486)=0,"",H486-I486)</f>
        <v/>
      </c>
      <c r="K486" s="11"/>
      <c r="L486" s="11"/>
      <c r="M486" s="11"/>
    </row>
    <row r="487" customFormat="false" ht="15" hidden="false" customHeight="false" outlineLevel="0" collapsed="false">
      <c r="A487" s="9"/>
      <c r="B487" s="10" t="str">
        <f aca="false">IF($A487="","",TEXT($A487,"yyyy-mm"))</f>
        <v/>
      </c>
      <c r="C487" s="11"/>
      <c r="D487" s="11"/>
      <c r="E487" s="11"/>
      <c r="F487" s="11"/>
      <c r="G487" s="11"/>
      <c r="H487" s="12"/>
      <c r="I487" s="12"/>
      <c r="J487" s="13" t="str">
        <f aca="false">IF(N(H487)+N(I487)=0,"",H487-I487)</f>
        <v/>
      </c>
      <c r="K487" s="11"/>
      <c r="L487" s="11"/>
      <c r="M487" s="11"/>
    </row>
    <row r="488" customFormat="false" ht="15" hidden="false" customHeight="false" outlineLevel="0" collapsed="false">
      <c r="A488" s="9"/>
      <c r="B488" s="10" t="str">
        <f aca="false">IF($A488="","",TEXT($A488,"yyyy-mm"))</f>
        <v/>
      </c>
      <c r="C488" s="11"/>
      <c r="D488" s="11"/>
      <c r="E488" s="11"/>
      <c r="F488" s="11"/>
      <c r="G488" s="11"/>
      <c r="H488" s="12"/>
      <c r="I488" s="12"/>
      <c r="J488" s="13" t="str">
        <f aca="false">IF(N(H488)+N(I488)=0,"",H488-I488)</f>
        <v/>
      </c>
      <c r="K488" s="11"/>
      <c r="L488" s="11"/>
      <c r="M488" s="11"/>
    </row>
    <row r="489" customFormat="false" ht="15" hidden="false" customHeight="false" outlineLevel="0" collapsed="false">
      <c r="A489" s="9"/>
      <c r="B489" s="10" t="str">
        <f aca="false">IF($A489="","",TEXT($A489,"yyyy-mm"))</f>
        <v/>
      </c>
      <c r="C489" s="11"/>
      <c r="D489" s="11"/>
      <c r="E489" s="11"/>
      <c r="F489" s="11"/>
      <c r="G489" s="11"/>
      <c r="H489" s="12"/>
      <c r="I489" s="12"/>
      <c r="J489" s="13" t="str">
        <f aca="false">IF(N(H489)+N(I489)=0,"",H489-I489)</f>
        <v/>
      </c>
      <c r="K489" s="11"/>
      <c r="L489" s="11"/>
      <c r="M489" s="11"/>
    </row>
    <row r="490" customFormat="false" ht="15" hidden="false" customHeight="false" outlineLevel="0" collapsed="false">
      <c r="A490" s="9"/>
      <c r="B490" s="10" t="str">
        <f aca="false">IF($A490="","",TEXT($A490,"yyyy-mm"))</f>
        <v/>
      </c>
      <c r="C490" s="11"/>
      <c r="D490" s="11"/>
      <c r="E490" s="11"/>
      <c r="F490" s="11"/>
      <c r="G490" s="11"/>
      <c r="H490" s="12"/>
      <c r="I490" s="12"/>
      <c r="J490" s="13" t="str">
        <f aca="false">IF(N(H490)+N(I490)=0,"",H490-I490)</f>
        <v/>
      </c>
      <c r="K490" s="11"/>
      <c r="L490" s="11"/>
      <c r="M490" s="11"/>
    </row>
    <row r="491" customFormat="false" ht="15" hidden="false" customHeight="false" outlineLevel="0" collapsed="false">
      <c r="A491" s="9"/>
      <c r="B491" s="10" t="str">
        <f aca="false">IF($A491="","",TEXT($A491,"yyyy-mm"))</f>
        <v/>
      </c>
      <c r="C491" s="11"/>
      <c r="D491" s="11"/>
      <c r="E491" s="11"/>
      <c r="F491" s="11"/>
      <c r="G491" s="11"/>
      <c r="H491" s="12"/>
      <c r="I491" s="12"/>
      <c r="J491" s="13" t="str">
        <f aca="false">IF(N(H491)+N(I491)=0,"",H491-I491)</f>
        <v/>
      </c>
      <c r="K491" s="11"/>
      <c r="L491" s="11"/>
      <c r="M491" s="11"/>
    </row>
    <row r="492" customFormat="false" ht="15" hidden="false" customHeight="false" outlineLevel="0" collapsed="false">
      <c r="A492" s="9"/>
      <c r="B492" s="10" t="str">
        <f aca="false">IF($A492="","",TEXT($A492,"yyyy-mm"))</f>
        <v/>
      </c>
      <c r="C492" s="11"/>
      <c r="D492" s="11"/>
      <c r="E492" s="11"/>
      <c r="F492" s="11"/>
      <c r="G492" s="11"/>
      <c r="H492" s="12"/>
      <c r="I492" s="12"/>
      <c r="J492" s="13" t="str">
        <f aca="false">IF(N(H492)+N(I492)=0,"",H492-I492)</f>
        <v/>
      </c>
      <c r="K492" s="11"/>
      <c r="L492" s="11"/>
      <c r="M492" s="11"/>
    </row>
    <row r="493" customFormat="false" ht="15" hidden="false" customHeight="false" outlineLevel="0" collapsed="false">
      <c r="A493" s="9"/>
      <c r="B493" s="10" t="str">
        <f aca="false">IF($A493="","",TEXT($A493,"yyyy-mm"))</f>
        <v/>
      </c>
      <c r="C493" s="11"/>
      <c r="D493" s="11"/>
      <c r="E493" s="11"/>
      <c r="F493" s="11"/>
      <c r="G493" s="11"/>
      <c r="H493" s="12"/>
      <c r="I493" s="12"/>
      <c r="J493" s="13" t="str">
        <f aca="false">IF(N(H493)+N(I493)=0,"",H493-I493)</f>
        <v/>
      </c>
      <c r="K493" s="11"/>
      <c r="L493" s="11"/>
      <c r="M493" s="11"/>
    </row>
    <row r="494" customFormat="false" ht="15" hidden="false" customHeight="false" outlineLevel="0" collapsed="false">
      <c r="A494" s="9"/>
      <c r="B494" s="10" t="str">
        <f aca="false">IF($A494="","",TEXT($A494,"yyyy-mm"))</f>
        <v/>
      </c>
      <c r="C494" s="11"/>
      <c r="D494" s="11"/>
      <c r="E494" s="11"/>
      <c r="F494" s="11"/>
      <c r="G494" s="11"/>
      <c r="H494" s="12"/>
      <c r="I494" s="12"/>
      <c r="J494" s="13" t="str">
        <f aca="false">IF(N(H494)+N(I494)=0,"",H494-I494)</f>
        <v/>
      </c>
      <c r="K494" s="11"/>
      <c r="L494" s="11"/>
      <c r="M494" s="11"/>
    </row>
    <row r="495" customFormat="false" ht="15" hidden="false" customHeight="false" outlineLevel="0" collapsed="false">
      <c r="A495" s="9"/>
      <c r="B495" s="10" t="str">
        <f aca="false">IF($A495="","",TEXT($A495,"yyyy-mm"))</f>
        <v/>
      </c>
      <c r="C495" s="11"/>
      <c r="D495" s="11"/>
      <c r="E495" s="11"/>
      <c r="F495" s="11"/>
      <c r="G495" s="11"/>
      <c r="H495" s="12"/>
      <c r="I495" s="12"/>
      <c r="J495" s="13" t="str">
        <f aca="false">IF(N(H495)+N(I495)=0,"",H495-I495)</f>
        <v/>
      </c>
      <c r="K495" s="11"/>
      <c r="L495" s="11"/>
      <c r="M495" s="11"/>
    </row>
    <row r="496" customFormat="false" ht="15" hidden="false" customHeight="false" outlineLevel="0" collapsed="false">
      <c r="A496" s="9"/>
      <c r="B496" s="10" t="str">
        <f aca="false">IF($A496="","",TEXT($A496,"yyyy-mm"))</f>
        <v/>
      </c>
      <c r="C496" s="11"/>
      <c r="D496" s="11"/>
      <c r="E496" s="11"/>
      <c r="F496" s="11"/>
      <c r="G496" s="11"/>
      <c r="H496" s="12"/>
      <c r="I496" s="12"/>
      <c r="J496" s="13" t="str">
        <f aca="false">IF(N(H496)+N(I496)=0,"",H496-I496)</f>
        <v/>
      </c>
      <c r="K496" s="11"/>
      <c r="L496" s="11"/>
      <c r="M496" s="11"/>
    </row>
    <row r="497" customFormat="false" ht="15" hidden="false" customHeight="false" outlineLevel="0" collapsed="false">
      <c r="A497" s="9"/>
      <c r="B497" s="10" t="str">
        <f aca="false">IF($A497="","",TEXT($A497,"yyyy-mm"))</f>
        <v/>
      </c>
      <c r="C497" s="11"/>
      <c r="D497" s="11"/>
      <c r="E497" s="11"/>
      <c r="F497" s="11"/>
      <c r="G497" s="11"/>
      <c r="H497" s="12"/>
      <c r="I497" s="12"/>
      <c r="J497" s="13" t="str">
        <f aca="false">IF(N(H497)+N(I497)=0,"",H497-I497)</f>
        <v/>
      </c>
      <c r="K497" s="11"/>
      <c r="L497" s="11"/>
      <c r="M497" s="11"/>
    </row>
    <row r="498" customFormat="false" ht="15" hidden="false" customHeight="false" outlineLevel="0" collapsed="false">
      <c r="A498" s="9"/>
      <c r="B498" s="10" t="str">
        <f aca="false">IF($A498="","",TEXT($A498,"yyyy-mm"))</f>
        <v/>
      </c>
      <c r="C498" s="11"/>
      <c r="D498" s="11"/>
      <c r="E498" s="11"/>
      <c r="F498" s="11"/>
      <c r="G498" s="11"/>
      <c r="H498" s="12"/>
      <c r="I498" s="12"/>
      <c r="J498" s="13" t="str">
        <f aca="false">IF(N(H498)+N(I498)=0,"",H498-I498)</f>
        <v/>
      </c>
      <c r="K498" s="11"/>
      <c r="L498" s="11"/>
      <c r="M498" s="11"/>
    </row>
    <row r="499" customFormat="false" ht="15" hidden="false" customHeight="false" outlineLevel="0" collapsed="false">
      <c r="A499" s="9"/>
      <c r="B499" s="10" t="str">
        <f aca="false">IF($A499="","",TEXT($A499,"yyyy-mm"))</f>
        <v/>
      </c>
      <c r="C499" s="11"/>
      <c r="D499" s="11"/>
      <c r="E499" s="11"/>
      <c r="F499" s="11"/>
      <c r="G499" s="11"/>
      <c r="H499" s="12"/>
      <c r="I499" s="12"/>
      <c r="J499" s="13" t="str">
        <f aca="false">IF(N(H499)+N(I499)=0,"",H499-I499)</f>
        <v/>
      </c>
      <c r="K499" s="11"/>
      <c r="L499" s="11"/>
      <c r="M499" s="11"/>
    </row>
    <row r="500" customFormat="false" ht="15" hidden="false" customHeight="false" outlineLevel="0" collapsed="false">
      <c r="A500" s="9"/>
      <c r="B500" s="10" t="str">
        <f aca="false">IF($A500="","",TEXT($A500,"yyyy-mm"))</f>
        <v/>
      </c>
      <c r="C500" s="11"/>
      <c r="D500" s="11"/>
      <c r="E500" s="11"/>
      <c r="F500" s="11"/>
      <c r="G500" s="11"/>
      <c r="H500" s="12"/>
      <c r="I500" s="12"/>
      <c r="J500" s="13" t="str">
        <f aca="false">IF(N(H500)+N(I500)=0,"",H500-I500)</f>
        <v/>
      </c>
      <c r="K500" s="11"/>
      <c r="L500" s="11"/>
      <c r="M500" s="11"/>
    </row>
    <row r="501" customFormat="false" ht="15" hidden="false" customHeight="false" outlineLevel="0" collapsed="false">
      <c r="A501" s="9"/>
      <c r="B501" s="10" t="str">
        <f aca="false">IF($A501="","",TEXT($A501,"yyyy-mm"))</f>
        <v/>
      </c>
      <c r="C501" s="11"/>
      <c r="D501" s="11"/>
      <c r="E501" s="11"/>
      <c r="F501" s="11"/>
      <c r="G501" s="11"/>
      <c r="H501" s="12"/>
      <c r="I501" s="12"/>
      <c r="J501" s="13" t="str">
        <f aca="false">IF(N(H501)+N(I501)=0,"",H501-I501)</f>
        <v/>
      </c>
      <c r="K501" s="11"/>
      <c r="L501" s="11"/>
      <c r="M501" s="11"/>
    </row>
    <row r="502" customFormat="false" ht="15" hidden="false" customHeight="false" outlineLevel="0" collapsed="false">
      <c r="A502" s="9"/>
      <c r="B502" s="10" t="str">
        <f aca="false">IF($A502="","",TEXT($A502,"yyyy-mm"))</f>
        <v/>
      </c>
      <c r="C502" s="11"/>
      <c r="D502" s="11"/>
      <c r="E502" s="11"/>
      <c r="F502" s="11"/>
      <c r="G502" s="11"/>
      <c r="H502" s="12"/>
      <c r="I502" s="12"/>
      <c r="J502" s="13" t="str">
        <f aca="false">IF(N(H502)+N(I502)=0,"",H502-I502)</f>
        <v/>
      </c>
      <c r="K502" s="11"/>
      <c r="L502" s="11"/>
      <c r="M502" s="11"/>
    </row>
    <row r="503" customFormat="false" ht="15" hidden="false" customHeight="false" outlineLevel="0" collapsed="false">
      <c r="A503" s="9"/>
      <c r="B503" s="10" t="str">
        <f aca="false">IF($A503="","",TEXT($A503,"yyyy-mm"))</f>
        <v/>
      </c>
      <c r="C503" s="11"/>
      <c r="D503" s="11"/>
      <c r="E503" s="11"/>
      <c r="F503" s="11"/>
      <c r="G503" s="11"/>
      <c r="H503" s="12"/>
      <c r="I503" s="12"/>
      <c r="J503" s="13" t="str">
        <f aca="false">IF(N(H503)+N(I503)=0,"",H503-I503)</f>
        <v/>
      </c>
      <c r="K503" s="11"/>
      <c r="L503" s="11"/>
      <c r="M503" s="11"/>
    </row>
    <row r="504" customFormat="false" ht="15" hidden="false" customHeight="false" outlineLevel="0" collapsed="false">
      <c r="A504" s="9"/>
      <c r="B504" s="10" t="str">
        <f aca="false">IF($A504="","",TEXT($A504,"yyyy-mm"))</f>
        <v/>
      </c>
      <c r="C504" s="11"/>
      <c r="D504" s="11"/>
      <c r="E504" s="11"/>
      <c r="F504" s="11"/>
      <c r="G504" s="11"/>
      <c r="H504" s="12"/>
      <c r="I504" s="12"/>
      <c r="J504" s="13" t="str">
        <f aca="false">IF(N(H504)+N(I504)=0,"",H504-I504)</f>
        <v/>
      </c>
      <c r="K504" s="11"/>
      <c r="L504" s="11"/>
      <c r="M504" s="11"/>
    </row>
  </sheetData>
  <autoFilter ref="A4:M504"/>
  <conditionalFormatting sqref="K5:K504">
    <cfRule type="cellIs" priority="2" operator="equal" aboveAverage="0" equalAverage="0" bottom="0" percent="0" rank="0" text="" dxfId="6">
      <formula>"Open"</formula>
    </cfRule>
    <cfRule type="cellIs" priority="3" operator="equal" aboveAverage="0" equalAverage="0" bottom="0" percent="0" rank="0" text="" dxfId="7">
      <formula>"Recovered"</formula>
    </cfRule>
  </conditionalFormatting>
  <dataValidations count="3">
    <dataValidation allowBlank="true" errorStyle="stop" operator="between" showDropDown="false" showErrorMessage="false" showInputMessage="false" sqref="G5:G504" type="list">
      <formula1>"01 Duplicate check,02 Math,03 Match line-haul to the rate confirmation  no,04 Verify the fuel surcharge,05 Detention,06 Layover,07 Lumper,08 TONU,09 Extra stops,10 Remit-to,11 Quick pay,12 Signed POD attached before approval,13 Carrier identity,14 Advance"</formula1>
      <formula2>0</formula2>
    </dataValidation>
    <dataValidation allowBlank="true" errorStyle="stop" operator="between" showDropDown="false" showErrorMessage="false" showInputMessage="false" sqref="K5:K504" type="list">
      <formula1>"Open,Short paid,Recovered,Written off,Carrier upheld"</formula1>
      <formula2>0</formula2>
    </dataValidation>
    <dataValidation allowBlank="true" errorStyle="stop" operator="between" showDropDown="false" showErrorMessage="false" showInputMessage="false" sqref="L5:L504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4" min="2" style="0" width="15"/>
  </cols>
  <sheetData>
    <row r="1" customFormat="false" ht="17.35" hidden="false" customHeight="false" outlineLevel="0" collapsed="false">
      <c r="A1" s="1" t="s">
        <v>4</v>
      </c>
    </row>
    <row r="2" customFormat="false" ht="15" hidden="false" customHeight="false" outlineLevel="0" collapsed="false">
      <c r="A2" s="2" t="s">
        <v>35</v>
      </c>
    </row>
    <row r="4" customFormat="false" ht="15" hidden="false" customHeight="false" outlineLevel="0" collapsed="false">
      <c r="A4" s="14" t="s">
        <v>36</v>
      </c>
    </row>
    <row r="5" customFormat="false" ht="15" hidden="false" customHeight="false" outlineLevel="0" collapsed="false">
      <c r="A5" s="10" t="s">
        <v>37</v>
      </c>
      <c r="B5" s="15" t="n">
        <f aca="false">COUNTIF(Log!$K$5:$K$504,"&lt;&gt;")</f>
        <v>1</v>
      </c>
    </row>
    <row r="6" customFormat="false" ht="15" hidden="false" customHeight="false" outlineLevel="0" collapsed="false">
      <c r="A6" s="10" t="s">
        <v>38</v>
      </c>
      <c r="B6" s="13" t="n">
        <f aca="false">SUM(Log!$J$5:$J$504)</f>
        <v>1225</v>
      </c>
    </row>
    <row r="7" customFormat="false" ht="15" hidden="false" customHeight="false" outlineLevel="0" collapsed="false">
      <c r="A7" s="10" t="s">
        <v>39</v>
      </c>
      <c r="B7" s="13" t="n">
        <f aca="false">SUMIF(Log!$K$5:$K$504,"Recovered",Log!$J$5:$J$504)+SUMIF(Log!$K$5:$K$504,"Short paid",Log!$J$5:$J$504)</f>
        <v>1225</v>
      </c>
    </row>
    <row r="8" customFormat="false" ht="15" hidden="false" customHeight="false" outlineLevel="0" collapsed="false">
      <c r="A8" s="10" t="s">
        <v>40</v>
      </c>
      <c r="B8" s="13" t="n">
        <f aca="false">SUMIF(Log!$K$5:$K$504,"Open",Log!$J$5:$J$504)</f>
        <v>0</v>
      </c>
    </row>
    <row r="9" customFormat="false" ht="15" hidden="false" customHeight="false" outlineLevel="0" collapsed="false">
      <c r="A9" s="10" t="s">
        <v>41</v>
      </c>
      <c r="B9" s="13" t="n">
        <f aca="false">SUMIF(Log!$K$5:$K$504,"Written off",Log!$J$5:$J$504)</f>
        <v>0</v>
      </c>
    </row>
    <row r="10" customFormat="false" ht="15" hidden="false" customHeight="false" outlineLevel="0" collapsed="false">
      <c r="A10" s="10" t="s">
        <v>42</v>
      </c>
      <c r="B10" s="13" t="n">
        <f aca="false">SUMIF(Log!$K$5:$K$504,"Carrier upheld",Log!$J$5:$J$504)</f>
        <v>0</v>
      </c>
    </row>
    <row r="11" customFormat="false" ht="15" hidden="false" customHeight="false" outlineLevel="0" collapsed="false">
      <c r="A11" s="10" t="s">
        <v>43</v>
      </c>
      <c r="B11" s="16" t="n">
        <f aca="false">B7-B9</f>
        <v>1225</v>
      </c>
    </row>
    <row r="14" customFormat="false" ht="15" hidden="false" customHeight="false" outlineLevel="0" collapsed="false">
      <c r="A14" s="14" t="s">
        <v>44</v>
      </c>
    </row>
    <row r="15" customFormat="false" ht="24" hidden="false" customHeight="true" outlineLevel="0" collapsed="false">
      <c r="A15" s="5" t="s">
        <v>45</v>
      </c>
      <c r="B15" s="5" t="s">
        <v>46</v>
      </c>
      <c r="C15" s="5" t="s">
        <v>47</v>
      </c>
      <c r="D15" s="5" t="s">
        <v>48</v>
      </c>
    </row>
    <row r="16" customFormat="false" ht="15" hidden="false" customHeight="false" outlineLevel="0" collapsed="false">
      <c r="A16" s="10" t="s">
        <v>31</v>
      </c>
      <c r="B16" s="10" t="n">
        <f aca="false">COUNTIF(Log!$G$5:$G$504,$A16)</f>
        <v>1</v>
      </c>
      <c r="C16" s="13" t="n">
        <f aca="false">SUMIF(Log!$G$5:$G$504,$A16,Log!$J$5:$J$504)</f>
        <v>1225</v>
      </c>
      <c r="D16" s="17" t="n">
        <f aca="false">IFERROR(C16/SUM($C$16:$C$34),0)</f>
        <v>1</v>
      </c>
    </row>
    <row r="17" customFormat="false" ht="15" hidden="false" customHeight="false" outlineLevel="0" collapsed="false">
      <c r="A17" s="10" t="s">
        <v>49</v>
      </c>
      <c r="B17" s="10" t="n">
        <f aca="false">COUNTIF(Log!$G$5:$G$504,$A17)</f>
        <v>0</v>
      </c>
      <c r="C17" s="13" t="n">
        <f aca="false">SUMIF(Log!$G$5:$G$504,$A17,Log!$J$5:$J$504)</f>
        <v>0</v>
      </c>
      <c r="D17" s="17" t="n">
        <f aca="false">IFERROR(C17/SUM($C$16:$C$34),0)</f>
        <v>0</v>
      </c>
    </row>
    <row r="18" customFormat="false" ht="15" hidden="false" customHeight="false" outlineLevel="0" collapsed="false">
      <c r="A18" s="10" t="s">
        <v>50</v>
      </c>
      <c r="B18" s="10" t="n">
        <f aca="false">COUNTIF(Log!$G$5:$G$504,$A18)</f>
        <v>0</v>
      </c>
      <c r="C18" s="13" t="n">
        <f aca="false">SUMIF(Log!$G$5:$G$504,$A18,Log!$J$5:$J$504)</f>
        <v>0</v>
      </c>
      <c r="D18" s="17" t="n">
        <f aca="false">IFERROR(C18/SUM($C$16:$C$34),0)</f>
        <v>0</v>
      </c>
    </row>
    <row r="19" customFormat="false" ht="15" hidden="false" customHeight="false" outlineLevel="0" collapsed="false">
      <c r="A19" s="10" t="s">
        <v>51</v>
      </c>
      <c r="B19" s="10" t="n">
        <f aca="false">COUNTIF(Log!$G$5:$G$504,$A19)</f>
        <v>0</v>
      </c>
      <c r="C19" s="13" t="n">
        <f aca="false">SUMIF(Log!$G$5:$G$504,$A19,Log!$J$5:$J$504)</f>
        <v>0</v>
      </c>
      <c r="D19" s="17" t="n">
        <f aca="false">IFERROR(C19/SUM($C$16:$C$34),0)</f>
        <v>0</v>
      </c>
    </row>
    <row r="20" customFormat="false" ht="15" hidden="false" customHeight="false" outlineLevel="0" collapsed="false">
      <c r="A20" s="10" t="s">
        <v>52</v>
      </c>
      <c r="B20" s="10" t="n">
        <f aca="false">COUNTIF(Log!$G$5:$G$504,$A20)</f>
        <v>0</v>
      </c>
      <c r="C20" s="13" t="n">
        <f aca="false">SUMIF(Log!$G$5:$G$504,$A20,Log!$J$5:$J$504)</f>
        <v>0</v>
      </c>
      <c r="D20" s="17" t="n">
        <f aca="false">IFERROR(C20/SUM($C$16:$C$34),0)</f>
        <v>0</v>
      </c>
    </row>
    <row r="21" customFormat="false" ht="15" hidden="false" customHeight="false" outlineLevel="0" collapsed="false">
      <c r="A21" s="10" t="s">
        <v>53</v>
      </c>
      <c r="B21" s="10" t="n">
        <f aca="false">COUNTIF(Log!$G$5:$G$504,$A21)</f>
        <v>0</v>
      </c>
      <c r="C21" s="13" t="n">
        <f aca="false">SUMIF(Log!$G$5:$G$504,$A21,Log!$J$5:$J$504)</f>
        <v>0</v>
      </c>
      <c r="D21" s="17" t="n">
        <f aca="false">IFERROR(C21/SUM($C$16:$C$34),0)</f>
        <v>0</v>
      </c>
    </row>
    <row r="22" customFormat="false" ht="15" hidden="false" customHeight="false" outlineLevel="0" collapsed="false">
      <c r="A22" s="10" t="s">
        <v>54</v>
      </c>
      <c r="B22" s="10" t="n">
        <f aca="false">COUNTIF(Log!$G$5:$G$504,$A22)</f>
        <v>0</v>
      </c>
      <c r="C22" s="13" t="n">
        <f aca="false">SUMIF(Log!$G$5:$G$504,$A22,Log!$J$5:$J$504)</f>
        <v>0</v>
      </c>
      <c r="D22" s="17" t="n">
        <f aca="false">IFERROR(C22/SUM($C$16:$C$34),0)</f>
        <v>0</v>
      </c>
    </row>
    <row r="23" customFormat="false" ht="15" hidden="false" customHeight="false" outlineLevel="0" collapsed="false">
      <c r="A23" s="10" t="s">
        <v>55</v>
      </c>
      <c r="B23" s="10" t="n">
        <f aca="false">COUNTIF(Log!$G$5:$G$504,$A23)</f>
        <v>0</v>
      </c>
      <c r="C23" s="13" t="n">
        <f aca="false">SUMIF(Log!$G$5:$G$504,$A23,Log!$J$5:$J$504)</f>
        <v>0</v>
      </c>
      <c r="D23" s="17" t="n">
        <f aca="false">IFERROR(C23/SUM($C$16:$C$34),0)</f>
        <v>0</v>
      </c>
    </row>
    <row r="24" customFormat="false" ht="15" hidden="false" customHeight="false" outlineLevel="0" collapsed="false">
      <c r="A24" s="10" t="s">
        <v>56</v>
      </c>
      <c r="B24" s="10" t="n">
        <f aca="false">COUNTIF(Log!$G$5:$G$504,$A24)</f>
        <v>0</v>
      </c>
      <c r="C24" s="13" t="n">
        <f aca="false">SUMIF(Log!$G$5:$G$504,$A24,Log!$J$5:$J$504)</f>
        <v>0</v>
      </c>
      <c r="D24" s="17" t="n">
        <f aca="false">IFERROR(C24/SUM($C$16:$C$34),0)</f>
        <v>0</v>
      </c>
    </row>
    <row r="25" customFormat="false" ht="15" hidden="false" customHeight="false" outlineLevel="0" collapsed="false">
      <c r="A25" s="10" t="s">
        <v>57</v>
      </c>
      <c r="B25" s="10" t="n">
        <f aca="false">COUNTIF(Log!$G$5:$G$504,$A25)</f>
        <v>0</v>
      </c>
      <c r="C25" s="13" t="n">
        <f aca="false">SUMIF(Log!$G$5:$G$504,$A25,Log!$J$5:$J$504)</f>
        <v>0</v>
      </c>
      <c r="D25" s="17" t="n">
        <f aca="false">IFERROR(C25/SUM($C$16:$C$34),0)</f>
        <v>0</v>
      </c>
    </row>
    <row r="26" customFormat="false" ht="15" hidden="false" customHeight="false" outlineLevel="0" collapsed="false">
      <c r="A26" s="10" t="s">
        <v>58</v>
      </c>
      <c r="B26" s="10" t="n">
        <f aca="false">COUNTIF(Log!$G$5:$G$504,$A26)</f>
        <v>0</v>
      </c>
      <c r="C26" s="13" t="n">
        <f aca="false">SUMIF(Log!$G$5:$G$504,$A26,Log!$J$5:$J$504)</f>
        <v>0</v>
      </c>
      <c r="D26" s="17" t="n">
        <f aca="false">IFERROR(C26/SUM($C$16:$C$34),0)</f>
        <v>0</v>
      </c>
    </row>
    <row r="27" customFormat="false" ht="15" hidden="false" customHeight="false" outlineLevel="0" collapsed="false">
      <c r="A27" s="10" t="s">
        <v>59</v>
      </c>
      <c r="B27" s="10" t="n">
        <f aca="false">COUNTIF(Log!$G$5:$G$504,$A27)</f>
        <v>0</v>
      </c>
      <c r="C27" s="13" t="n">
        <f aca="false">SUMIF(Log!$G$5:$G$504,$A27,Log!$J$5:$J$504)</f>
        <v>0</v>
      </c>
      <c r="D27" s="17" t="n">
        <f aca="false">IFERROR(C27/SUM($C$16:$C$34),0)</f>
        <v>0</v>
      </c>
    </row>
    <row r="28" customFormat="false" ht="15" hidden="false" customHeight="false" outlineLevel="0" collapsed="false">
      <c r="A28" s="10" t="s">
        <v>60</v>
      </c>
      <c r="B28" s="10" t="n">
        <f aca="false">COUNTIF(Log!$G$5:$G$504,$A28)</f>
        <v>0</v>
      </c>
      <c r="C28" s="13" t="n">
        <f aca="false">SUMIF(Log!$G$5:$G$504,$A28,Log!$J$5:$J$504)</f>
        <v>0</v>
      </c>
      <c r="D28" s="17" t="n">
        <f aca="false">IFERROR(C28/SUM($C$16:$C$34),0)</f>
        <v>0</v>
      </c>
    </row>
    <row r="29" customFormat="false" ht="15" hidden="false" customHeight="false" outlineLevel="0" collapsed="false">
      <c r="A29" s="10" t="s">
        <v>61</v>
      </c>
      <c r="B29" s="10" t="n">
        <f aca="false">COUNTIF(Log!$G$5:$G$504,$A29)</f>
        <v>0</v>
      </c>
      <c r="C29" s="13" t="n">
        <f aca="false">SUMIF(Log!$G$5:$G$504,$A29,Log!$J$5:$J$504)</f>
        <v>0</v>
      </c>
      <c r="D29" s="17" t="n">
        <f aca="false">IFERROR(C29/SUM($C$16:$C$34),0)</f>
        <v>0</v>
      </c>
    </row>
    <row r="30" customFormat="false" ht="15" hidden="false" customHeight="false" outlineLevel="0" collapsed="false">
      <c r="A30" s="10" t="s">
        <v>62</v>
      </c>
      <c r="B30" s="10" t="n">
        <f aca="false">COUNTIF(Log!$G$5:$G$504,$A30)</f>
        <v>0</v>
      </c>
      <c r="C30" s="13" t="n">
        <f aca="false">SUMIF(Log!$G$5:$G$504,$A30,Log!$J$5:$J$504)</f>
        <v>0</v>
      </c>
      <c r="D30" s="17" t="n">
        <f aca="false">IFERROR(C30/SUM($C$16:$C$34),0)</f>
        <v>0</v>
      </c>
    </row>
    <row r="31" customFormat="false" ht="15" hidden="false" customHeight="false" outlineLevel="0" collapsed="false">
      <c r="A31" s="10" t="s">
        <v>63</v>
      </c>
      <c r="B31" s="10" t="n">
        <f aca="false">COUNTIF(Log!$G$5:$G$504,$A31)</f>
        <v>0</v>
      </c>
      <c r="C31" s="13" t="n">
        <f aca="false">SUMIF(Log!$G$5:$G$504,$A31,Log!$J$5:$J$504)</f>
        <v>0</v>
      </c>
      <c r="D31" s="17" t="n">
        <f aca="false">IFERROR(C31/SUM($C$16:$C$34),0)</f>
        <v>0</v>
      </c>
    </row>
    <row r="32" customFormat="false" ht="15" hidden="false" customHeight="false" outlineLevel="0" collapsed="false">
      <c r="A32" s="10" t="s">
        <v>64</v>
      </c>
      <c r="B32" s="10" t="n">
        <f aca="false">COUNTIF(Log!$G$5:$G$504,$A32)</f>
        <v>0</v>
      </c>
      <c r="C32" s="13" t="n">
        <f aca="false">SUMIF(Log!$G$5:$G$504,$A32,Log!$J$5:$J$504)</f>
        <v>0</v>
      </c>
      <c r="D32" s="17" t="n">
        <f aca="false">IFERROR(C32/SUM($C$16:$C$34),0)</f>
        <v>0</v>
      </c>
    </row>
    <row r="33" customFormat="false" ht="15" hidden="false" customHeight="false" outlineLevel="0" collapsed="false">
      <c r="A33" s="10" t="s">
        <v>65</v>
      </c>
      <c r="B33" s="10" t="n">
        <f aca="false">COUNTIF(Log!$G$5:$G$504,$A33)</f>
        <v>0</v>
      </c>
      <c r="C33" s="13" t="n">
        <f aca="false">SUMIF(Log!$G$5:$G$504,$A33,Log!$J$5:$J$504)</f>
        <v>0</v>
      </c>
      <c r="D33" s="17" t="n">
        <f aca="false">IFERROR(C33/SUM($C$16:$C$34),0)</f>
        <v>0</v>
      </c>
    </row>
    <row r="34" customFormat="false" ht="15" hidden="false" customHeight="false" outlineLevel="0" collapsed="false">
      <c r="A34" s="10" t="s">
        <v>66</v>
      </c>
      <c r="B34" s="10" t="n">
        <f aca="false">COUNTIF(Log!$G$5:$G$504,$A34)</f>
        <v>0</v>
      </c>
      <c r="C34" s="13" t="n">
        <f aca="false">SUMIF(Log!$G$5:$G$504,$A34,Log!$J$5:$J$504)</f>
        <v>0</v>
      </c>
      <c r="D34" s="17" t="n">
        <f aca="false">IFERROR(C34/SUM($C$16:$C$34),0)</f>
        <v>0</v>
      </c>
    </row>
    <row r="37" customFormat="false" ht="15" hidden="false" customHeight="false" outlineLevel="0" collapsed="false">
      <c r="A37" s="14" t="s">
        <v>67</v>
      </c>
    </row>
    <row r="38" customFormat="false" ht="24" hidden="false" customHeight="true" outlineLevel="0" collapsed="false">
      <c r="A38" s="5" t="s">
        <v>15</v>
      </c>
      <c r="B38" s="5" t="s">
        <v>68</v>
      </c>
      <c r="C38" s="5" t="s">
        <v>47</v>
      </c>
    </row>
    <row r="39" customFormat="false" ht="15" hidden="false" customHeight="false" outlineLevel="0" collapsed="false">
      <c r="A39" s="11"/>
      <c r="B39" s="18" t="str">
        <f aca="false">IF($A39="","",COUNTIF(Log!$B$5:$B$504,$A39))</f>
        <v/>
      </c>
      <c r="C39" s="19" t="str">
        <f aca="false">IF($A39="","",SUMIF(Log!$B$5:$B$504,$A39,Log!$J$5:$J$504))</f>
        <v/>
      </c>
    </row>
    <row r="40" customFormat="false" ht="15" hidden="false" customHeight="false" outlineLevel="0" collapsed="false">
      <c r="A40" s="11"/>
      <c r="B40" s="18" t="str">
        <f aca="false">IF($A40="","",COUNTIF(Log!$B$5:$B$504,$A40))</f>
        <v/>
      </c>
      <c r="C40" s="19" t="str">
        <f aca="false">IF($A40="","",SUMIF(Log!$B$5:$B$504,$A40,Log!$J$5:$J$504))</f>
        <v/>
      </c>
    </row>
    <row r="41" customFormat="false" ht="15" hidden="false" customHeight="false" outlineLevel="0" collapsed="false">
      <c r="A41" s="11"/>
      <c r="B41" s="18" t="str">
        <f aca="false">IF($A41="","",COUNTIF(Log!$B$5:$B$504,$A41))</f>
        <v/>
      </c>
      <c r="C41" s="19" t="str">
        <f aca="false">IF($A41="","",SUMIF(Log!$B$5:$B$504,$A41,Log!$J$5:$J$504))</f>
        <v/>
      </c>
    </row>
    <row r="42" customFormat="false" ht="15" hidden="false" customHeight="false" outlineLevel="0" collapsed="false">
      <c r="A42" s="11"/>
      <c r="B42" s="18" t="str">
        <f aca="false">IF($A42="","",COUNTIF(Log!$B$5:$B$504,$A42))</f>
        <v/>
      </c>
      <c r="C42" s="19" t="str">
        <f aca="false">IF($A42="","",SUMIF(Log!$B$5:$B$504,$A42,Log!$J$5:$J$504))</f>
        <v/>
      </c>
    </row>
    <row r="43" customFormat="false" ht="15" hidden="false" customHeight="false" outlineLevel="0" collapsed="false">
      <c r="A43" s="11"/>
      <c r="B43" s="18" t="str">
        <f aca="false">IF($A43="","",COUNTIF(Log!$B$5:$B$504,$A43))</f>
        <v/>
      </c>
      <c r="C43" s="19" t="str">
        <f aca="false">IF($A43="","",SUMIF(Log!$B$5:$B$504,$A43,Log!$J$5:$J$504))</f>
        <v/>
      </c>
    </row>
    <row r="44" customFormat="false" ht="15" hidden="false" customHeight="false" outlineLevel="0" collapsed="false">
      <c r="A44" s="11"/>
      <c r="B44" s="18" t="str">
        <f aca="false">IF($A44="","",COUNTIF(Log!$B$5:$B$504,$A44))</f>
        <v/>
      </c>
      <c r="C44" s="19" t="str">
        <f aca="false">IF($A44="","",SUMIF(Log!$B$5:$B$504,$A44,Log!$J$5:$J$504))</f>
        <v/>
      </c>
    </row>
    <row r="45" customFormat="false" ht="15" hidden="false" customHeight="false" outlineLevel="0" collapsed="false">
      <c r="A45" s="11"/>
      <c r="B45" s="18" t="str">
        <f aca="false">IF($A45="","",COUNTIF(Log!$B$5:$B$504,$A45))</f>
        <v/>
      </c>
      <c r="C45" s="19" t="str">
        <f aca="false">IF($A45="","",SUMIF(Log!$B$5:$B$504,$A45,Log!$J$5:$J$504))</f>
        <v/>
      </c>
    </row>
    <row r="46" customFormat="false" ht="15" hidden="false" customHeight="false" outlineLevel="0" collapsed="false">
      <c r="A46" s="11"/>
      <c r="B46" s="18" t="str">
        <f aca="false">IF($A46="","",COUNTIF(Log!$B$5:$B$504,$A46))</f>
        <v/>
      </c>
      <c r="C46" s="19" t="str">
        <f aca="false">IF($A46="","",SUMIF(Log!$B$5:$B$504,$A46,Log!$J$5:$J$504))</f>
        <v/>
      </c>
    </row>
    <row r="47" customFormat="false" ht="15" hidden="false" customHeight="false" outlineLevel="0" collapsed="false">
      <c r="A47" s="11"/>
      <c r="B47" s="18" t="str">
        <f aca="false">IF($A47="","",COUNTIF(Log!$B$5:$B$504,$A47))</f>
        <v/>
      </c>
      <c r="C47" s="19" t="str">
        <f aca="false">IF($A47="","",SUMIF(Log!$B$5:$B$504,$A47,Log!$J$5:$J$504))</f>
        <v/>
      </c>
    </row>
    <row r="48" customFormat="false" ht="15" hidden="false" customHeight="false" outlineLevel="0" collapsed="false">
      <c r="A48" s="11"/>
      <c r="B48" s="18" t="str">
        <f aca="false">IF($A48="","",COUNTIF(Log!$B$5:$B$504,$A48))</f>
        <v/>
      </c>
      <c r="C48" s="19" t="str">
        <f aca="false">IF($A48="","",SUMIF(Log!$B$5:$B$504,$A48,Log!$J$5:$J$504))</f>
        <v/>
      </c>
    </row>
    <row r="49" customFormat="false" ht="15" hidden="false" customHeight="false" outlineLevel="0" collapsed="false">
      <c r="A49" s="11"/>
      <c r="B49" s="18" t="str">
        <f aca="false">IF($A49="","",COUNTIF(Log!$B$5:$B$504,$A49))</f>
        <v/>
      </c>
      <c r="C49" s="19" t="str">
        <f aca="false">IF($A49="","",SUMIF(Log!$B$5:$B$504,$A49,Log!$J$5:$J$504))</f>
        <v/>
      </c>
    </row>
    <row r="50" customFormat="false" ht="15" hidden="false" customHeight="false" outlineLevel="0" collapsed="false">
      <c r="A50" s="11"/>
      <c r="B50" s="18" t="str">
        <f aca="false">IF($A50="","",COUNTIF(Log!$B$5:$B$504,$A50))</f>
        <v/>
      </c>
      <c r="C50" s="19" t="str">
        <f aca="false">IF($A50="","",SUMIF(Log!$B$5:$B$504,$A50,Log!$J$5:$J$504))</f>
        <v/>
      </c>
    </row>
    <row r="51" customFormat="false" ht="15" hidden="false" customHeight="false" outlineLevel="0" collapsed="false">
      <c r="A51" s="20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6" min="2" style="0" width="13"/>
    <col collapsed="false" customWidth="true" hidden="false" outlineLevel="0" max="7" min="7" style="0" width="24"/>
  </cols>
  <sheetData>
    <row r="1" customFormat="false" ht="17.35" hidden="false" customHeight="false" outlineLevel="0" collapsed="false">
      <c r="A1" s="1" t="s">
        <v>6</v>
      </c>
    </row>
    <row r="2" customFormat="false" ht="15" hidden="false" customHeight="false" outlineLevel="0" collapsed="false">
      <c r="A2" s="2" t="s">
        <v>70</v>
      </c>
    </row>
    <row r="3" customFormat="false" ht="15" hidden="false" customHeight="false" outlineLevel="0" collapsed="false">
      <c r="A3" s="3" t="s">
        <v>71</v>
      </c>
      <c r="B3" s="21" t="s">
        <v>72</v>
      </c>
      <c r="C3" s="20" t="s">
        <v>73</v>
      </c>
    </row>
    <row r="5" customFormat="false" ht="24" hidden="false" customHeight="true" outlineLevel="0" collapsed="false">
      <c r="A5" s="5" t="s">
        <v>17</v>
      </c>
      <c r="B5" s="5" t="s">
        <v>68</v>
      </c>
      <c r="C5" s="5" t="s">
        <v>47</v>
      </c>
      <c r="D5" s="5" t="s">
        <v>74</v>
      </c>
      <c r="E5" s="5" t="s">
        <v>39</v>
      </c>
      <c r="F5" s="5" t="s">
        <v>42</v>
      </c>
      <c r="G5" s="5" t="s">
        <v>75</v>
      </c>
    </row>
    <row r="6" customFormat="false" ht="15" hidden="false" customHeight="false" outlineLevel="0" collapsed="false">
      <c r="A6" s="11"/>
      <c r="B6" s="10" t="str">
        <f aca="false">IF($A6="","",COUNTIFS(Log!$D$5:$D$504,$A6,Log!$A$5:$A$504,"&gt;="&amp;$B$3))</f>
        <v/>
      </c>
      <c r="C6" s="13" t="str">
        <f aca="false">IF($A6="","",SUMIFS(Log!$J$5:$J$504,Log!$D$5:$D$504,$A6,Log!$A$5:$A$504,"&gt;="&amp;$B$3))</f>
        <v/>
      </c>
      <c r="D6" s="10" t="str">
        <f aca="false">IF($A6="","",COUNTIFS(Log!$D$5:$D$504,$A6,Log!$K$5:$K$504,"Open",Log!$A$5:$A$504,"&gt;="&amp;$B$3))</f>
        <v/>
      </c>
      <c r="E6" s="10" t="str">
        <f aca="false">IF($A6="","",COUNTIFS(Log!$D$5:$D$504,$A6,Log!$K$5:$K$504,"Recovered",Log!$A$5:$A$504,"&gt;="&amp;$B$3)+COUNTIFS(Log!$D$5:$D$504,$A6,Log!$K$5:$K$504,"Short paid",Log!$A$5:$A$504,"&gt;="&amp;$B$3))</f>
        <v/>
      </c>
      <c r="F6" s="10" t="str">
        <f aca="false">IF($A6="","",COUNTIFS(Log!$D$5:$D$504,$A6,Log!$K$5:$K$504,"Carrier upheld",Log!$A$5:$A$504,"&gt;="&amp;$B$3))</f>
        <v/>
      </c>
      <c r="G6" s="10" t="str">
        <f aca="false">IF($A6="","",IF(B6-F6&gt;=2,"Full audit every load","Normal tiering"))</f>
        <v/>
      </c>
    </row>
    <row r="7" customFormat="false" ht="15" hidden="false" customHeight="false" outlineLevel="0" collapsed="false">
      <c r="A7" s="11"/>
      <c r="B7" s="10" t="str">
        <f aca="false">IF($A7="","",COUNTIFS(Log!$D$5:$D$504,$A7,Log!$A$5:$A$504,"&gt;="&amp;$B$3))</f>
        <v/>
      </c>
      <c r="C7" s="13" t="str">
        <f aca="false">IF($A7="","",SUMIFS(Log!$J$5:$J$504,Log!$D$5:$D$504,$A7,Log!$A$5:$A$504,"&gt;="&amp;$B$3))</f>
        <v/>
      </c>
      <c r="D7" s="10" t="str">
        <f aca="false">IF($A7="","",COUNTIFS(Log!$D$5:$D$504,$A7,Log!$K$5:$K$504,"Open",Log!$A$5:$A$504,"&gt;="&amp;$B$3))</f>
        <v/>
      </c>
      <c r="E7" s="10" t="str">
        <f aca="false">IF($A7="","",COUNTIFS(Log!$D$5:$D$504,$A7,Log!$K$5:$K$504,"Recovered",Log!$A$5:$A$504,"&gt;="&amp;$B$3)+COUNTIFS(Log!$D$5:$D$504,$A7,Log!$K$5:$K$504,"Short paid",Log!$A$5:$A$504,"&gt;="&amp;$B$3))</f>
        <v/>
      </c>
      <c r="F7" s="10" t="str">
        <f aca="false">IF($A7="","",COUNTIFS(Log!$D$5:$D$504,$A7,Log!$K$5:$K$504,"Carrier upheld",Log!$A$5:$A$504,"&gt;="&amp;$B$3))</f>
        <v/>
      </c>
      <c r="G7" s="10" t="str">
        <f aca="false">IF($A7="","",IF(B7-F7&gt;=2,"Full audit every load","Normal tiering"))</f>
        <v/>
      </c>
    </row>
    <row r="8" customFormat="false" ht="15" hidden="false" customHeight="false" outlineLevel="0" collapsed="false">
      <c r="A8" s="11"/>
      <c r="B8" s="10" t="str">
        <f aca="false">IF($A8="","",COUNTIFS(Log!$D$5:$D$504,$A8,Log!$A$5:$A$504,"&gt;="&amp;$B$3))</f>
        <v/>
      </c>
      <c r="C8" s="13" t="str">
        <f aca="false">IF($A8="","",SUMIFS(Log!$J$5:$J$504,Log!$D$5:$D$504,$A8,Log!$A$5:$A$504,"&gt;="&amp;$B$3))</f>
        <v/>
      </c>
      <c r="D8" s="10" t="str">
        <f aca="false">IF($A8="","",COUNTIFS(Log!$D$5:$D$504,$A8,Log!$K$5:$K$504,"Open",Log!$A$5:$A$504,"&gt;="&amp;$B$3))</f>
        <v/>
      </c>
      <c r="E8" s="10" t="str">
        <f aca="false">IF($A8="","",COUNTIFS(Log!$D$5:$D$504,$A8,Log!$K$5:$K$504,"Recovered",Log!$A$5:$A$504,"&gt;="&amp;$B$3)+COUNTIFS(Log!$D$5:$D$504,$A8,Log!$K$5:$K$504,"Short paid",Log!$A$5:$A$504,"&gt;="&amp;$B$3))</f>
        <v/>
      </c>
      <c r="F8" s="10" t="str">
        <f aca="false">IF($A8="","",COUNTIFS(Log!$D$5:$D$504,$A8,Log!$K$5:$K$504,"Carrier upheld",Log!$A$5:$A$504,"&gt;="&amp;$B$3))</f>
        <v/>
      </c>
      <c r="G8" s="10" t="str">
        <f aca="false">IF($A8="","",IF(B8-F8&gt;=2,"Full audit every load","Normal tiering"))</f>
        <v/>
      </c>
    </row>
    <row r="9" customFormat="false" ht="15" hidden="false" customHeight="false" outlineLevel="0" collapsed="false">
      <c r="A9" s="11"/>
      <c r="B9" s="10" t="str">
        <f aca="false">IF($A9="","",COUNTIFS(Log!$D$5:$D$504,$A9,Log!$A$5:$A$504,"&gt;="&amp;$B$3))</f>
        <v/>
      </c>
      <c r="C9" s="13" t="str">
        <f aca="false">IF($A9="","",SUMIFS(Log!$J$5:$J$504,Log!$D$5:$D$504,$A9,Log!$A$5:$A$504,"&gt;="&amp;$B$3))</f>
        <v/>
      </c>
      <c r="D9" s="10" t="str">
        <f aca="false">IF($A9="","",COUNTIFS(Log!$D$5:$D$504,$A9,Log!$K$5:$K$504,"Open",Log!$A$5:$A$504,"&gt;="&amp;$B$3))</f>
        <v/>
      </c>
      <c r="E9" s="10" t="str">
        <f aca="false">IF($A9="","",COUNTIFS(Log!$D$5:$D$504,$A9,Log!$K$5:$K$504,"Recovered",Log!$A$5:$A$504,"&gt;="&amp;$B$3)+COUNTIFS(Log!$D$5:$D$504,$A9,Log!$K$5:$K$504,"Short paid",Log!$A$5:$A$504,"&gt;="&amp;$B$3))</f>
        <v/>
      </c>
      <c r="F9" s="10" t="str">
        <f aca="false">IF($A9="","",COUNTIFS(Log!$D$5:$D$504,$A9,Log!$K$5:$K$504,"Carrier upheld",Log!$A$5:$A$504,"&gt;="&amp;$B$3))</f>
        <v/>
      </c>
      <c r="G9" s="10" t="str">
        <f aca="false">IF($A9="","",IF(B9-F9&gt;=2,"Full audit every load","Normal tiering"))</f>
        <v/>
      </c>
    </row>
    <row r="10" customFormat="false" ht="15" hidden="false" customHeight="false" outlineLevel="0" collapsed="false">
      <c r="A10" s="11"/>
      <c r="B10" s="10" t="str">
        <f aca="false">IF($A10="","",COUNTIFS(Log!$D$5:$D$504,$A10,Log!$A$5:$A$504,"&gt;="&amp;$B$3))</f>
        <v/>
      </c>
      <c r="C10" s="13" t="str">
        <f aca="false">IF($A10="","",SUMIFS(Log!$J$5:$J$504,Log!$D$5:$D$504,$A10,Log!$A$5:$A$504,"&gt;="&amp;$B$3))</f>
        <v/>
      </c>
      <c r="D10" s="10" t="str">
        <f aca="false">IF($A10="","",COUNTIFS(Log!$D$5:$D$504,$A10,Log!$K$5:$K$504,"Open",Log!$A$5:$A$504,"&gt;="&amp;$B$3))</f>
        <v/>
      </c>
      <c r="E10" s="10" t="str">
        <f aca="false">IF($A10="","",COUNTIFS(Log!$D$5:$D$504,$A10,Log!$K$5:$K$504,"Recovered",Log!$A$5:$A$504,"&gt;="&amp;$B$3)+COUNTIFS(Log!$D$5:$D$504,$A10,Log!$K$5:$K$504,"Short paid",Log!$A$5:$A$504,"&gt;="&amp;$B$3))</f>
        <v/>
      </c>
      <c r="F10" s="10" t="str">
        <f aca="false">IF($A10="","",COUNTIFS(Log!$D$5:$D$504,$A10,Log!$K$5:$K$504,"Carrier upheld",Log!$A$5:$A$504,"&gt;="&amp;$B$3))</f>
        <v/>
      </c>
      <c r="G10" s="10" t="str">
        <f aca="false">IF($A10="","",IF(B10-F10&gt;=2,"Full audit every load","Normal tiering"))</f>
        <v/>
      </c>
    </row>
    <row r="11" customFormat="false" ht="15" hidden="false" customHeight="false" outlineLevel="0" collapsed="false">
      <c r="A11" s="11"/>
      <c r="B11" s="10" t="str">
        <f aca="false">IF($A11="","",COUNTIFS(Log!$D$5:$D$504,$A11,Log!$A$5:$A$504,"&gt;="&amp;$B$3))</f>
        <v/>
      </c>
      <c r="C11" s="13" t="str">
        <f aca="false">IF($A11="","",SUMIFS(Log!$J$5:$J$504,Log!$D$5:$D$504,$A11,Log!$A$5:$A$504,"&gt;="&amp;$B$3))</f>
        <v/>
      </c>
      <c r="D11" s="10" t="str">
        <f aca="false">IF($A11="","",COUNTIFS(Log!$D$5:$D$504,$A11,Log!$K$5:$K$504,"Open",Log!$A$5:$A$504,"&gt;="&amp;$B$3))</f>
        <v/>
      </c>
      <c r="E11" s="10" t="str">
        <f aca="false">IF($A11="","",COUNTIFS(Log!$D$5:$D$504,$A11,Log!$K$5:$K$504,"Recovered",Log!$A$5:$A$504,"&gt;="&amp;$B$3)+COUNTIFS(Log!$D$5:$D$504,$A11,Log!$K$5:$K$504,"Short paid",Log!$A$5:$A$504,"&gt;="&amp;$B$3))</f>
        <v/>
      </c>
      <c r="F11" s="10" t="str">
        <f aca="false">IF($A11="","",COUNTIFS(Log!$D$5:$D$504,$A11,Log!$K$5:$K$504,"Carrier upheld",Log!$A$5:$A$504,"&gt;="&amp;$B$3))</f>
        <v/>
      </c>
      <c r="G11" s="10" t="str">
        <f aca="false">IF($A11="","",IF(B11-F11&gt;=2,"Full audit every load","Normal tiering"))</f>
        <v/>
      </c>
    </row>
    <row r="12" customFormat="false" ht="15" hidden="false" customHeight="false" outlineLevel="0" collapsed="false">
      <c r="A12" s="11"/>
      <c r="B12" s="10" t="str">
        <f aca="false">IF($A12="","",COUNTIFS(Log!$D$5:$D$504,$A12,Log!$A$5:$A$504,"&gt;="&amp;$B$3))</f>
        <v/>
      </c>
      <c r="C12" s="13" t="str">
        <f aca="false">IF($A12="","",SUMIFS(Log!$J$5:$J$504,Log!$D$5:$D$504,$A12,Log!$A$5:$A$504,"&gt;="&amp;$B$3))</f>
        <v/>
      </c>
      <c r="D12" s="10" t="str">
        <f aca="false">IF($A12="","",COUNTIFS(Log!$D$5:$D$504,$A12,Log!$K$5:$K$504,"Open",Log!$A$5:$A$504,"&gt;="&amp;$B$3))</f>
        <v/>
      </c>
      <c r="E12" s="10" t="str">
        <f aca="false">IF($A12="","",COUNTIFS(Log!$D$5:$D$504,$A12,Log!$K$5:$K$504,"Recovered",Log!$A$5:$A$504,"&gt;="&amp;$B$3)+COUNTIFS(Log!$D$5:$D$504,$A12,Log!$K$5:$K$504,"Short paid",Log!$A$5:$A$504,"&gt;="&amp;$B$3))</f>
        <v/>
      </c>
      <c r="F12" s="10" t="str">
        <f aca="false">IF($A12="","",COUNTIFS(Log!$D$5:$D$504,$A12,Log!$K$5:$K$504,"Carrier upheld",Log!$A$5:$A$504,"&gt;="&amp;$B$3))</f>
        <v/>
      </c>
      <c r="G12" s="10" t="str">
        <f aca="false">IF($A12="","",IF(B12-F12&gt;=2,"Full audit every load","Normal tiering"))</f>
        <v/>
      </c>
    </row>
    <row r="13" customFormat="false" ht="15" hidden="false" customHeight="false" outlineLevel="0" collapsed="false">
      <c r="A13" s="11"/>
      <c r="B13" s="10" t="str">
        <f aca="false">IF($A13="","",COUNTIFS(Log!$D$5:$D$504,$A13,Log!$A$5:$A$504,"&gt;="&amp;$B$3))</f>
        <v/>
      </c>
      <c r="C13" s="13" t="str">
        <f aca="false">IF($A13="","",SUMIFS(Log!$J$5:$J$504,Log!$D$5:$D$504,$A13,Log!$A$5:$A$504,"&gt;="&amp;$B$3))</f>
        <v/>
      </c>
      <c r="D13" s="10" t="str">
        <f aca="false">IF($A13="","",COUNTIFS(Log!$D$5:$D$504,$A13,Log!$K$5:$K$504,"Open",Log!$A$5:$A$504,"&gt;="&amp;$B$3))</f>
        <v/>
      </c>
      <c r="E13" s="10" t="str">
        <f aca="false">IF($A13="","",COUNTIFS(Log!$D$5:$D$504,$A13,Log!$K$5:$K$504,"Recovered",Log!$A$5:$A$504,"&gt;="&amp;$B$3)+COUNTIFS(Log!$D$5:$D$504,$A13,Log!$K$5:$K$504,"Short paid",Log!$A$5:$A$504,"&gt;="&amp;$B$3))</f>
        <v/>
      </c>
      <c r="F13" s="10" t="str">
        <f aca="false">IF($A13="","",COUNTIFS(Log!$D$5:$D$504,$A13,Log!$K$5:$K$504,"Carrier upheld",Log!$A$5:$A$504,"&gt;="&amp;$B$3))</f>
        <v/>
      </c>
      <c r="G13" s="10" t="str">
        <f aca="false">IF($A13="","",IF(B13-F13&gt;=2,"Full audit every load","Normal tiering"))</f>
        <v/>
      </c>
    </row>
    <row r="14" customFormat="false" ht="15" hidden="false" customHeight="false" outlineLevel="0" collapsed="false">
      <c r="A14" s="11"/>
      <c r="B14" s="10" t="str">
        <f aca="false">IF($A14="","",COUNTIFS(Log!$D$5:$D$504,$A14,Log!$A$5:$A$504,"&gt;="&amp;$B$3))</f>
        <v/>
      </c>
      <c r="C14" s="13" t="str">
        <f aca="false">IF($A14="","",SUMIFS(Log!$J$5:$J$504,Log!$D$5:$D$504,$A14,Log!$A$5:$A$504,"&gt;="&amp;$B$3))</f>
        <v/>
      </c>
      <c r="D14" s="10" t="str">
        <f aca="false">IF($A14="","",COUNTIFS(Log!$D$5:$D$504,$A14,Log!$K$5:$K$504,"Open",Log!$A$5:$A$504,"&gt;="&amp;$B$3))</f>
        <v/>
      </c>
      <c r="E14" s="10" t="str">
        <f aca="false">IF($A14="","",COUNTIFS(Log!$D$5:$D$504,$A14,Log!$K$5:$K$504,"Recovered",Log!$A$5:$A$504,"&gt;="&amp;$B$3)+COUNTIFS(Log!$D$5:$D$504,$A14,Log!$K$5:$K$504,"Short paid",Log!$A$5:$A$504,"&gt;="&amp;$B$3))</f>
        <v/>
      </c>
      <c r="F14" s="10" t="str">
        <f aca="false">IF($A14="","",COUNTIFS(Log!$D$5:$D$504,$A14,Log!$K$5:$K$504,"Carrier upheld",Log!$A$5:$A$504,"&gt;="&amp;$B$3))</f>
        <v/>
      </c>
      <c r="G14" s="10" t="str">
        <f aca="false">IF($A14="","",IF(B14-F14&gt;=2,"Full audit every load","Normal tiering"))</f>
        <v/>
      </c>
    </row>
    <row r="15" customFormat="false" ht="15" hidden="false" customHeight="false" outlineLevel="0" collapsed="false">
      <c r="A15" s="11"/>
      <c r="B15" s="10" t="str">
        <f aca="false">IF($A15="","",COUNTIFS(Log!$D$5:$D$504,$A15,Log!$A$5:$A$504,"&gt;="&amp;$B$3))</f>
        <v/>
      </c>
      <c r="C15" s="13" t="str">
        <f aca="false">IF($A15="","",SUMIFS(Log!$J$5:$J$504,Log!$D$5:$D$504,$A15,Log!$A$5:$A$504,"&gt;="&amp;$B$3))</f>
        <v/>
      </c>
      <c r="D15" s="10" t="str">
        <f aca="false">IF($A15="","",COUNTIFS(Log!$D$5:$D$504,$A15,Log!$K$5:$K$504,"Open",Log!$A$5:$A$504,"&gt;="&amp;$B$3))</f>
        <v/>
      </c>
      <c r="E15" s="10" t="str">
        <f aca="false">IF($A15="","",COUNTIFS(Log!$D$5:$D$504,$A15,Log!$K$5:$K$504,"Recovered",Log!$A$5:$A$504,"&gt;="&amp;$B$3)+COUNTIFS(Log!$D$5:$D$504,$A15,Log!$K$5:$K$504,"Short paid",Log!$A$5:$A$504,"&gt;="&amp;$B$3))</f>
        <v/>
      </c>
      <c r="F15" s="10" t="str">
        <f aca="false">IF($A15="","",COUNTIFS(Log!$D$5:$D$504,$A15,Log!$K$5:$K$504,"Carrier upheld",Log!$A$5:$A$504,"&gt;="&amp;$B$3))</f>
        <v/>
      </c>
      <c r="G15" s="10" t="str">
        <f aca="false">IF($A15="","",IF(B15-F15&gt;=2,"Full audit every load","Normal tiering"))</f>
        <v/>
      </c>
    </row>
    <row r="16" customFormat="false" ht="15" hidden="false" customHeight="false" outlineLevel="0" collapsed="false">
      <c r="A16" s="11"/>
      <c r="B16" s="10" t="str">
        <f aca="false">IF($A16="","",COUNTIFS(Log!$D$5:$D$504,$A16,Log!$A$5:$A$504,"&gt;="&amp;$B$3))</f>
        <v/>
      </c>
      <c r="C16" s="13" t="str">
        <f aca="false">IF($A16="","",SUMIFS(Log!$J$5:$J$504,Log!$D$5:$D$504,$A16,Log!$A$5:$A$504,"&gt;="&amp;$B$3))</f>
        <v/>
      </c>
      <c r="D16" s="10" t="str">
        <f aca="false">IF($A16="","",COUNTIFS(Log!$D$5:$D$504,$A16,Log!$K$5:$K$504,"Open",Log!$A$5:$A$504,"&gt;="&amp;$B$3))</f>
        <v/>
      </c>
      <c r="E16" s="10" t="str">
        <f aca="false">IF($A16="","",COUNTIFS(Log!$D$5:$D$504,$A16,Log!$K$5:$K$504,"Recovered",Log!$A$5:$A$504,"&gt;="&amp;$B$3)+COUNTIFS(Log!$D$5:$D$504,$A16,Log!$K$5:$K$504,"Short paid",Log!$A$5:$A$504,"&gt;="&amp;$B$3))</f>
        <v/>
      </c>
      <c r="F16" s="10" t="str">
        <f aca="false">IF($A16="","",COUNTIFS(Log!$D$5:$D$504,$A16,Log!$K$5:$K$504,"Carrier upheld",Log!$A$5:$A$504,"&gt;="&amp;$B$3))</f>
        <v/>
      </c>
      <c r="G16" s="10" t="str">
        <f aca="false">IF($A16="","",IF(B16-F16&gt;=2,"Full audit every load","Normal tiering"))</f>
        <v/>
      </c>
    </row>
    <row r="17" customFormat="false" ht="15" hidden="false" customHeight="false" outlineLevel="0" collapsed="false">
      <c r="A17" s="11"/>
      <c r="B17" s="10" t="str">
        <f aca="false">IF($A17="","",COUNTIFS(Log!$D$5:$D$504,$A17,Log!$A$5:$A$504,"&gt;="&amp;$B$3))</f>
        <v/>
      </c>
      <c r="C17" s="13" t="str">
        <f aca="false">IF($A17="","",SUMIFS(Log!$J$5:$J$504,Log!$D$5:$D$504,$A17,Log!$A$5:$A$504,"&gt;="&amp;$B$3))</f>
        <v/>
      </c>
      <c r="D17" s="10" t="str">
        <f aca="false">IF($A17="","",COUNTIFS(Log!$D$5:$D$504,$A17,Log!$K$5:$K$504,"Open",Log!$A$5:$A$504,"&gt;="&amp;$B$3))</f>
        <v/>
      </c>
      <c r="E17" s="10" t="str">
        <f aca="false">IF($A17="","",COUNTIFS(Log!$D$5:$D$504,$A17,Log!$K$5:$K$504,"Recovered",Log!$A$5:$A$504,"&gt;="&amp;$B$3)+COUNTIFS(Log!$D$5:$D$504,$A17,Log!$K$5:$K$504,"Short paid",Log!$A$5:$A$504,"&gt;="&amp;$B$3))</f>
        <v/>
      </c>
      <c r="F17" s="10" t="str">
        <f aca="false">IF($A17="","",COUNTIFS(Log!$D$5:$D$504,$A17,Log!$K$5:$K$504,"Carrier upheld",Log!$A$5:$A$504,"&gt;="&amp;$B$3))</f>
        <v/>
      </c>
      <c r="G17" s="10" t="str">
        <f aca="false">IF($A17="","",IF(B17-F17&gt;=2,"Full audit every load","Normal tiering"))</f>
        <v/>
      </c>
    </row>
    <row r="18" customFormat="false" ht="15" hidden="false" customHeight="false" outlineLevel="0" collapsed="false">
      <c r="A18" s="11"/>
      <c r="B18" s="10" t="str">
        <f aca="false">IF($A18="","",COUNTIFS(Log!$D$5:$D$504,$A18,Log!$A$5:$A$504,"&gt;="&amp;$B$3))</f>
        <v/>
      </c>
      <c r="C18" s="13" t="str">
        <f aca="false">IF($A18="","",SUMIFS(Log!$J$5:$J$504,Log!$D$5:$D$504,$A18,Log!$A$5:$A$504,"&gt;="&amp;$B$3))</f>
        <v/>
      </c>
      <c r="D18" s="10" t="str">
        <f aca="false">IF($A18="","",COUNTIFS(Log!$D$5:$D$504,$A18,Log!$K$5:$K$504,"Open",Log!$A$5:$A$504,"&gt;="&amp;$B$3))</f>
        <v/>
      </c>
      <c r="E18" s="10" t="str">
        <f aca="false">IF($A18="","",COUNTIFS(Log!$D$5:$D$504,$A18,Log!$K$5:$K$504,"Recovered",Log!$A$5:$A$504,"&gt;="&amp;$B$3)+COUNTIFS(Log!$D$5:$D$504,$A18,Log!$K$5:$K$504,"Short paid",Log!$A$5:$A$504,"&gt;="&amp;$B$3))</f>
        <v/>
      </c>
      <c r="F18" s="10" t="str">
        <f aca="false">IF($A18="","",COUNTIFS(Log!$D$5:$D$504,$A18,Log!$K$5:$K$504,"Carrier upheld",Log!$A$5:$A$504,"&gt;="&amp;$B$3))</f>
        <v/>
      </c>
      <c r="G18" s="10" t="str">
        <f aca="false">IF($A18="","",IF(B18-F18&gt;=2,"Full audit every load","Normal tiering"))</f>
        <v/>
      </c>
    </row>
    <row r="19" customFormat="false" ht="15" hidden="false" customHeight="false" outlineLevel="0" collapsed="false">
      <c r="A19" s="11"/>
      <c r="B19" s="10" t="str">
        <f aca="false">IF($A19="","",COUNTIFS(Log!$D$5:$D$504,$A19,Log!$A$5:$A$504,"&gt;="&amp;$B$3))</f>
        <v/>
      </c>
      <c r="C19" s="13" t="str">
        <f aca="false">IF($A19="","",SUMIFS(Log!$J$5:$J$504,Log!$D$5:$D$504,$A19,Log!$A$5:$A$504,"&gt;="&amp;$B$3))</f>
        <v/>
      </c>
      <c r="D19" s="10" t="str">
        <f aca="false">IF($A19="","",COUNTIFS(Log!$D$5:$D$504,$A19,Log!$K$5:$K$504,"Open",Log!$A$5:$A$504,"&gt;="&amp;$B$3))</f>
        <v/>
      </c>
      <c r="E19" s="10" t="str">
        <f aca="false">IF($A19="","",COUNTIFS(Log!$D$5:$D$504,$A19,Log!$K$5:$K$504,"Recovered",Log!$A$5:$A$504,"&gt;="&amp;$B$3)+COUNTIFS(Log!$D$5:$D$504,$A19,Log!$K$5:$K$504,"Short paid",Log!$A$5:$A$504,"&gt;="&amp;$B$3))</f>
        <v/>
      </c>
      <c r="F19" s="10" t="str">
        <f aca="false">IF($A19="","",COUNTIFS(Log!$D$5:$D$504,$A19,Log!$K$5:$K$504,"Carrier upheld",Log!$A$5:$A$504,"&gt;="&amp;$B$3))</f>
        <v/>
      </c>
      <c r="G19" s="10" t="str">
        <f aca="false">IF($A19="","",IF(B19-F19&gt;=2,"Full audit every load","Normal tiering"))</f>
        <v/>
      </c>
    </row>
    <row r="20" customFormat="false" ht="15" hidden="false" customHeight="false" outlineLevel="0" collapsed="false">
      <c r="A20" s="11"/>
      <c r="B20" s="10" t="str">
        <f aca="false">IF($A20="","",COUNTIFS(Log!$D$5:$D$504,$A20,Log!$A$5:$A$504,"&gt;="&amp;$B$3))</f>
        <v/>
      </c>
      <c r="C20" s="13" t="str">
        <f aca="false">IF($A20="","",SUMIFS(Log!$J$5:$J$504,Log!$D$5:$D$504,$A20,Log!$A$5:$A$504,"&gt;="&amp;$B$3))</f>
        <v/>
      </c>
      <c r="D20" s="10" t="str">
        <f aca="false">IF($A20="","",COUNTIFS(Log!$D$5:$D$504,$A20,Log!$K$5:$K$504,"Open",Log!$A$5:$A$504,"&gt;="&amp;$B$3))</f>
        <v/>
      </c>
      <c r="E20" s="10" t="str">
        <f aca="false">IF($A20="","",COUNTIFS(Log!$D$5:$D$504,$A20,Log!$K$5:$K$504,"Recovered",Log!$A$5:$A$504,"&gt;="&amp;$B$3)+COUNTIFS(Log!$D$5:$D$504,$A20,Log!$K$5:$K$504,"Short paid",Log!$A$5:$A$504,"&gt;="&amp;$B$3))</f>
        <v/>
      </c>
      <c r="F20" s="10" t="str">
        <f aca="false">IF($A20="","",COUNTIFS(Log!$D$5:$D$504,$A20,Log!$K$5:$K$504,"Carrier upheld",Log!$A$5:$A$504,"&gt;="&amp;$B$3))</f>
        <v/>
      </c>
      <c r="G20" s="10" t="str">
        <f aca="false">IF($A20="","",IF(B20-F20&gt;=2,"Full audit every load","Normal tiering"))</f>
        <v/>
      </c>
    </row>
    <row r="21" customFormat="false" ht="15" hidden="false" customHeight="false" outlineLevel="0" collapsed="false">
      <c r="A21" s="11"/>
      <c r="B21" s="10" t="str">
        <f aca="false">IF($A21="","",COUNTIFS(Log!$D$5:$D$504,$A21,Log!$A$5:$A$504,"&gt;="&amp;$B$3))</f>
        <v/>
      </c>
      <c r="C21" s="13" t="str">
        <f aca="false">IF($A21="","",SUMIFS(Log!$J$5:$J$504,Log!$D$5:$D$504,$A21,Log!$A$5:$A$504,"&gt;="&amp;$B$3))</f>
        <v/>
      </c>
      <c r="D21" s="10" t="str">
        <f aca="false">IF($A21="","",COUNTIFS(Log!$D$5:$D$504,$A21,Log!$K$5:$K$504,"Open",Log!$A$5:$A$504,"&gt;="&amp;$B$3))</f>
        <v/>
      </c>
      <c r="E21" s="10" t="str">
        <f aca="false">IF($A21="","",COUNTIFS(Log!$D$5:$D$504,$A21,Log!$K$5:$K$504,"Recovered",Log!$A$5:$A$504,"&gt;="&amp;$B$3)+COUNTIFS(Log!$D$5:$D$504,$A21,Log!$K$5:$K$504,"Short paid",Log!$A$5:$A$504,"&gt;="&amp;$B$3))</f>
        <v/>
      </c>
      <c r="F21" s="10" t="str">
        <f aca="false">IF($A21="","",COUNTIFS(Log!$D$5:$D$504,$A21,Log!$K$5:$K$504,"Carrier upheld",Log!$A$5:$A$504,"&gt;="&amp;$B$3))</f>
        <v/>
      </c>
      <c r="G21" s="10" t="str">
        <f aca="false">IF($A21="","",IF(B21-F21&gt;=2,"Full audit every load","Normal tiering"))</f>
        <v/>
      </c>
    </row>
    <row r="22" customFormat="false" ht="15" hidden="false" customHeight="false" outlineLevel="0" collapsed="false">
      <c r="A22" s="11"/>
      <c r="B22" s="10" t="str">
        <f aca="false">IF($A22="","",COUNTIFS(Log!$D$5:$D$504,$A22,Log!$A$5:$A$504,"&gt;="&amp;$B$3))</f>
        <v/>
      </c>
      <c r="C22" s="13" t="str">
        <f aca="false">IF($A22="","",SUMIFS(Log!$J$5:$J$504,Log!$D$5:$D$504,$A22,Log!$A$5:$A$504,"&gt;="&amp;$B$3))</f>
        <v/>
      </c>
      <c r="D22" s="10" t="str">
        <f aca="false">IF($A22="","",COUNTIFS(Log!$D$5:$D$504,$A22,Log!$K$5:$K$504,"Open",Log!$A$5:$A$504,"&gt;="&amp;$B$3))</f>
        <v/>
      </c>
      <c r="E22" s="10" t="str">
        <f aca="false">IF($A22="","",COUNTIFS(Log!$D$5:$D$504,$A22,Log!$K$5:$K$504,"Recovered",Log!$A$5:$A$504,"&gt;="&amp;$B$3)+COUNTIFS(Log!$D$5:$D$504,$A22,Log!$K$5:$K$504,"Short paid",Log!$A$5:$A$504,"&gt;="&amp;$B$3))</f>
        <v/>
      </c>
      <c r="F22" s="10" t="str">
        <f aca="false">IF($A22="","",COUNTIFS(Log!$D$5:$D$504,$A22,Log!$K$5:$K$504,"Carrier upheld",Log!$A$5:$A$504,"&gt;="&amp;$B$3))</f>
        <v/>
      </c>
      <c r="G22" s="10" t="str">
        <f aca="false">IF($A22="","",IF(B22-F22&gt;=2,"Full audit every load","Normal tiering"))</f>
        <v/>
      </c>
    </row>
    <row r="23" customFormat="false" ht="15" hidden="false" customHeight="false" outlineLevel="0" collapsed="false">
      <c r="A23" s="11"/>
      <c r="B23" s="10" t="str">
        <f aca="false">IF($A23="","",COUNTIFS(Log!$D$5:$D$504,$A23,Log!$A$5:$A$504,"&gt;="&amp;$B$3))</f>
        <v/>
      </c>
      <c r="C23" s="13" t="str">
        <f aca="false">IF($A23="","",SUMIFS(Log!$J$5:$J$504,Log!$D$5:$D$504,$A23,Log!$A$5:$A$504,"&gt;="&amp;$B$3))</f>
        <v/>
      </c>
      <c r="D23" s="10" t="str">
        <f aca="false">IF($A23="","",COUNTIFS(Log!$D$5:$D$504,$A23,Log!$K$5:$K$504,"Open",Log!$A$5:$A$504,"&gt;="&amp;$B$3))</f>
        <v/>
      </c>
      <c r="E23" s="10" t="str">
        <f aca="false">IF($A23="","",COUNTIFS(Log!$D$5:$D$504,$A23,Log!$K$5:$K$504,"Recovered",Log!$A$5:$A$504,"&gt;="&amp;$B$3)+COUNTIFS(Log!$D$5:$D$504,$A23,Log!$K$5:$K$504,"Short paid",Log!$A$5:$A$504,"&gt;="&amp;$B$3))</f>
        <v/>
      </c>
      <c r="F23" s="10" t="str">
        <f aca="false">IF($A23="","",COUNTIFS(Log!$D$5:$D$504,$A23,Log!$K$5:$K$504,"Carrier upheld",Log!$A$5:$A$504,"&gt;="&amp;$B$3))</f>
        <v/>
      </c>
      <c r="G23" s="10" t="str">
        <f aca="false">IF($A23="","",IF(B23-F23&gt;=2,"Full audit every load","Normal tiering"))</f>
        <v/>
      </c>
    </row>
    <row r="24" customFormat="false" ht="15" hidden="false" customHeight="false" outlineLevel="0" collapsed="false">
      <c r="A24" s="11"/>
      <c r="B24" s="10" t="str">
        <f aca="false">IF($A24="","",COUNTIFS(Log!$D$5:$D$504,$A24,Log!$A$5:$A$504,"&gt;="&amp;$B$3))</f>
        <v/>
      </c>
      <c r="C24" s="13" t="str">
        <f aca="false">IF($A24="","",SUMIFS(Log!$J$5:$J$504,Log!$D$5:$D$504,$A24,Log!$A$5:$A$504,"&gt;="&amp;$B$3))</f>
        <v/>
      </c>
      <c r="D24" s="10" t="str">
        <f aca="false">IF($A24="","",COUNTIFS(Log!$D$5:$D$504,$A24,Log!$K$5:$K$504,"Open",Log!$A$5:$A$504,"&gt;="&amp;$B$3))</f>
        <v/>
      </c>
      <c r="E24" s="10" t="str">
        <f aca="false">IF($A24="","",COUNTIFS(Log!$D$5:$D$504,$A24,Log!$K$5:$K$504,"Recovered",Log!$A$5:$A$504,"&gt;="&amp;$B$3)+COUNTIFS(Log!$D$5:$D$504,$A24,Log!$K$5:$K$504,"Short paid",Log!$A$5:$A$504,"&gt;="&amp;$B$3))</f>
        <v/>
      </c>
      <c r="F24" s="10" t="str">
        <f aca="false">IF($A24="","",COUNTIFS(Log!$D$5:$D$504,$A24,Log!$K$5:$K$504,"Carrier upheld",Log!$A$5:$A$504,"&gt;="&amp;$B$3))</f>
        <v/>
      </c>
      <c r="G24" s="10" t="str">
        <f aca="false">IF($A24="","",IF(B24-F24&gt;=2,"Full audit every load","Normal tiering"))</f>
        <v/>
      </c>
    </row>
    <row r="25" customFormat="false" ht="15" hidden="false" customHeight="false" outlineLevel="0" collapsed="false">
      <c r="A25" s="11"/>
      <c r="B25" s="10" t="str">
        <f aca="false">IF($A25="","",COUNTIFS(Log!$D$5:$D$504,$A25,Log!$A$5:$A$504,"&gt;="&amp;$B$3))</f>
        <v/>
      </c>
      <c r="C25" s="13" t="str">
        <f aca="false">IF($A25="","",SUMIFS(Log!$J$5:$J$504,Log!$D$5:$D$504,$A25,Log!$A$5:$A$504,"&gt;="&amp;$B$3))</f>
        <v/>
      </c>
      <c r="D25" s="10" t="str">
        <f aca="false">IF($A25="","",COUNTIFS(Log!$D$5:$D$504,$A25,Log!$K$5:$K$504,"Open",Log!$A$5:$A$504,"&gt;="&amp;$B$3))</f>
        <v/>
      </c>
      <c r="E25" s="10" t="str">
        <f aca="false">IF($A25="","",COUNTIFS(Log!$D$5:$D$504,$A25,Log!$K$5:$K$504,"Recovered",Log!$A$5:$A$504,"&gt;="&amp;$B$3)+COUNTIFS(Log!$D$5:$D$504,$A25,Log!$K$5:$K$504,"Short paid",Log!$A$5:$A$504,"&gt;="&amp;$B$3))</f>
        <v/>
      </c>
      <c r="F25" s="10" t="str">
        <f aca="false">IF($A25="","",COUNTIFS(Log!$D$5:$D$504,$A25,Log!$K$5:$K$504,"Carrier upheld",Log!$A$5:$A$504,"&gt;="&amp;$B$3))</f>
        <v/>
      </c>
      <c r="G25" s="10" t="str">
        <f aca="false">IF($A25="","",IF(B25-F25&gt;=2,"Full audit every load","Normal tiering"))</f>
        <v/>
      </c>
    </row>
    <row r="26" customFormat="false" ht="15" hidden="false" customHeight="false" outlineLevel="0" collapsed="false">
      <c r="A26" s="11"/>
      <c r="B26" s="10" t="str">
        <f aca="false">IF($A26="","",COUNTIFS(Log!$D$5:$D$504,$A26,Log!$A$5:$A$504,"&gt;="&amp;$B$3))</f>
        <v/>
      </c>
      <c r="C26" s="13" t="str">
        <f aca="false">IF($A26="","",SUMIFS(Log!$J$5:$J$504,Log!$D$5:$D$504,$A26,Log!$A$5:$A$504,"&gt;="&amp;$B$3))</f>
        <v/>
      </c>
      <c r="D26" s="10" t="str">
        <f aca="false">IF($A26="","",COUNTIFS(Log!$D$5:$D$504,$A26,Log!$K$5:$K$504,"Open",Log!$A$5:$A$504,"&gt;="&amp;$B$3))</f>
        <v/>
      </c>
      <c r="E26" s="10" t="str">
        <f aca="false">IF($A26="","",COUNTIFS(Log!$D$5:$D$504,$A26,Log!$K$5:$K$504,"Recovered",Log!$A$5:$A$504,"&gt;="&amp;$B$3)+COUNTIFS(Log!$D$5:$D$504,$A26,Log!$K$5:$K$504,"Short paid",Log!$A$5:$A$504,"&gt;="&amp;$B$3))</f>
        <v/>
      </c>
      <c r="F26" s="10" t="str">
        <f aca="false">IF($A26="","",COUNTIFS(Log!$D$5:$D$504,$A26,Log!$K$5:$K$504,"Carrier upheld",Log!$A$5:$A$504,"&gt;="&amp;$B$3))</f>
        <v/>
      </c>
      <c r="G26" s="10" t="str">
        <f aca="false">IF($A26="","",IF(B26-F26&gt;=2,"Full audit every load","Normal tiering"))</f>
        <v/>
      </c>
    </row>
    <row r="27" customFormat="false" ht="15" hidden="false" customHeight="false" outlineLevel="0" collapsed="false">
      <c r="A27" s="11"/>
      <c r="B27" s="10" t="str">
        <f aca="false">IF($A27="","",COUNTIFS(Log!$D$5:$D$504,$A27,Log!$A$5:$A$504,"&gt;="&amp;$B$3))</f>
        <v/>
      </c>
      <c r="C27" s="13" t="str">
        <f aca="false">IF($A27="","",SUMIFS(Log!$J$5:$J$504,Log!$D$5:$D$504,$A27,Log!$A$5:$A$504,"&gt;="&amp;$B$3))</f>
        <v/>
      </c>
      <c r="D27" s="10" t="str">
        <f aca="false">IF($A27="","",COUNTIFS(Log!$D$5:$D$504,$A27,Log!$K$5:$K$504,"Open",Log!$A$5:$A$504,"&gt;="&amp;$B$3))</f>
        <v/>
      </c>
      <c r="E27" s="10" t="str">
        <f aca="false">IF($A27="","",COUNTIFS(Log!$D$5:$D$504,$A27,Log!$K$5:$K$504,"Recovered",Log!$A$5:$A$504,"&gt;="&amp;$B$3)+COUNTIFS(Log!$D$5:$D$504,$A27,Log!$K$5:$K$504,"Short paid",Log!$A$5:$A$504,"&gt;="&amp;$B$3))</f>
        <v/>
      </c>
      <c r="F27" s="10" t="str">
        <f aca="false">IF($A27="","",COUNTIFS(Log!$D$5:$D$504,$A27,Log!$K$5:$K$504,"Carrier upheld",Log!$A$5:$A$504,"&gt;="&amp;$B$3))</f>
        <v/>
      </c>
      <c r="G27" s="10" t="str">
        <f aca="false">IF($A27="","",IF(B27-F27&gt;=2,"Full audit every load","Normal tiering"))</f>
        <v/>
      </c>
    </row>
    <row r="28" customFormat="false" ht="15" hidden="false" customHeight="false" outlineLevel="0" collapsed="false">
      <c r="A28" s="11"/>
      <c r="B28" s="10" t="str">
        <f aca="false">IF($A28="","",COUNTIFS(Log!$D$5:$D$504,$A28,Log!$A$5:$A$504,"&gt;="&amp;$B$3))</f>
        <v/>
      </c>
      <c r="C28" s="13" t="str">
        <f aca="false">IF($A28="","",SUMIFS(Log!$J$5:$J$504,Log!$D$5:$D$504,$A28,Log!$A$5:$A$504,"&gt;="&amp;$B$3))</f>
        <v/>
      </c>
      <c r="D28" s="10" t="str">
        <f aca="false">IF($A28="","",COUNTIFS(Log!$D$5:$D$504,$A28,Log!$K$5:$K$504,"Open",Log!$A$5:$A$504,"&gt;="&amp;$B$3))</f>
        <v/>
      </c>
      <c r="E28" s="10" t="str">
        <f aca="false">IF($A28="","",COUNTIFS(Log!$D$5:$D$504,$A28,Log!$K$5:$K$504,"Recovered",Log!$A$5:$A$504,"&gt;="&amp;$B$3)+COUNTIFS(Log!$D$5:$D$504,$A28,Log!$K$5:$K$504,"Short paid",Log!$A$5:$A$504,"&gt;="&amp;$B$3))</f>
        <v/>
      </c>
      <c r="F28" s="10" t="str">
        <f aca="false">IF($A28="","",COUNTIFS(Log!$D$5:$D$504,$A28,Log!$K$5:$K$504,"Carrier upheld",Log!$A$5:$A$504,"&gt;="&amp;$B$3))</f>
        <v/>
      </c>
      <c r="G28" s="10" t="str">
        <f aca="false">IF($A28="","",IF(B28-F28&gt;=2,"Full audit every load","Normal tiering"))</f>
        <v/>
      </c>
    </row>
    <row r="29" customFormat="false" ht="15" hidden="false" customHeight="false" outlineLevel="0" collapsed="false">
      <c r="A29" s="11"/>
      <c r="B29" s="10" t="str">
        <f aca="false">IF($A29="","",COUNTIFS(Log!$D$5:$D$504,$A29,Log!$A$5:$A$504,"&gt;="&amp;$B$3))</f>
        <v/>
      </c>
      <c r="C29" s="13" t="str">
        <f aca="false">IF($A29="","",SUMIFS(Log!$J$5:$J$504,Log!$D$5:$D$504,$A29,Log!$A$5:$A$504,"&gt;="&amp;$B$3))</f>
        <v/>
      </c>
      <c r="D29" s="10" t="str">
        <f aca="false">IF($A29="","",COUNTIFS(Log!$D$5:$D$504,$A29,Log!$K$5:$K$504,"Open",Log!$A$5:$A$504,"&gt;="&amp;$B$3))</f>
        <v/>
      </c>
      <c r="E29" s="10" t="str">
        <f aca="false">IF($A29="","",COUNTIFS(Log!$D$5:$D$504,$A29,Log!$K$5:$K$504,"Recovered",Log!$A$5:$A$504,"&gt;="&amp;$B$3)+COUNTIFS(Log!$D$5:$D$504,$A29,Log!$K$5:$K$504,"Short paid",Log!$A$5:$A$504,"&gt;="&amp;$B$3))</f>
        <v/>
      </c>
      <c r="F29" s="10" t="str">
        <f aca="false">IF($A29="","",COUNTIFS(Log!$D$5:$D$504,$A29,Log!$K$5:$K$504,"Carrier upheld",Log!$A$5:$A$504,"&gt;="&amp;$B$3))</f>
        <v/>
      </c>
      <c r="G29" s="10" t="str">
        <f aca="false">IF($A29="","",IF(B29-F29&gt;=2,"Full audit every load","Normal tiering"))</f>
        <v/>
      </c>
    </row>
    <row r="30" customFormat="false" ht="15" hidden="false" customHeight="false" outlineLevel="0" collapsed="false">
      <c r="A30" s="11"/>
      <c r="B30" s="10" t="str">
        <f aca="false">IF($A30="","",COUNTIFS(Log!$D$5:$D$504,$A30,Log!$A$5:$A$504,"&gt;="&amp;$B$3))</f>
        <v/>
      </c>
      <c r="C30" s="13" t="str">
        <f aca="false">IF($A30="","",SUMIFS(Log!$J$5:$J$504,Log!$D$5:$D$504,$A30,Log!$A$5:$A$504,"&gt;="&amp;$B$3))</f>
        <v/>
      </c>
      <c r="D30" s="10" t="str">
        <f aca="false">IF($A30="","",COUNTIFS(Log!$D$5:$D$504,$A30,Log!$K$5:$K$504,"Open",Log!$A$5:$A$504,"&gt;="&amp;$B$3))</f>
        <v/>
      </c>
      <c r="E30" s="10" t="str">
        <f aca="false">IF($A30="","",COUNTIFS(Log!$D$5:$D$504,$A30,Log!$K$5:$K$504,"Recovered",Log!$A$5:$A$504,"&gt;="&amp;$B$3)+COUNTIFS(Log!$D$5:$D$504,$A30,Log!$K$5:$K$504,"Short paid",Log!$A$5:$A$504,"&gt;="&amp;$B$3))</f>
        <v/>
      </c>
      <c r="F30" s="10" t="str">
        <f aca="false">IF($A30="","",COUNTIFS(Log!$D$5:$D$504,$A30,Log!$K$5:$K$504,"Carrier upheld",Log!$A$5:$A$504,"&gt;="&amp;$B$3))</f>
        <v/>
      </c>
      <c r="G30" s="10" t="str">
        <f aca="false">IF($A30="","",IF(B30-F30&gt;=2,"Full audit every load","Normal tiering"))</f>
        <v/>
      </c>
    </row>
    <row r="31" customFormat="false" ht="15" hidden="false" customHeight="false" outlineLevel="0" collapsed="false">
      <c r="A31" s="11"/>
      <c r="B31" s="10" t="str">
        <f aca="false">IF($A31="","",COUNTIFS(Log!$D$5:$D$504,$A31,Log!$A$5:$A$504,"&gt;="&amp;$B$3))</f>
        <v/>
      </c>
      <c r="C31" s="13" t="str">
        <f aca="false">IF($A31="","",SUMIFS(Log!$J$5:$J$504,Log!$D$5:$D$504,$A31,Log!$A$5:$A$504,"&gt;="&amp;$B$3))</f>
        <v/>
      </c>
      <c r="D31" s="10" t="str">
        <f aca="false">IF($A31="","",COUNTIFS(Log!$D$5:$D$504,$A31,Log!$K$5:$K$504,"Open",Log!$A$5:$A$504,"&gt;="&amp;$B$3))</f>
        <v/>
      </c>
      <c r="E31" s="10" t="str">
        <f aca="false">IF($A31="","",COUNTIFS(Log!$D$5:$D$504,$A31,Log!$K$5:$K$504,"Recovered",Log!$A$5:$A$504,"&gt;="&amp;$B$3)+COUNTIFS(Log!$D$5:$D$504,$A31,Log!$K$5:$K$504,"Short paid",Log!$A$5:$A$504,"&gt;="&amp;$B$3))</f>
        <v/>
      </c>
      <c r="F31" s="10" t="str">
        <f aca="false">IF($A31="","",COUNTIFS(Log!$D$5:$D$504,$A31,Log!$K$5:$K$504,"Carrier upheld",Log!$A$5:$A$504,"&gt;="&amp;$B$3))</f>
        <v/>
      </c>
      <c r="G31" s="10" t="str">
        <f aca="false">IF($A31="","",IF(B31-F31&gt;=2,"Full audit every load","Normal tiering"))</f>
        <v/>
      </c>
    </row>
    <row r="32" customFormat="false" ht="15" hidden="false" customHeight="false" outlineLevel="0" collapsed="false">
      <c r="A32" s="11"/>
      <c r="B32" s="10" t="str">
        <f aca="false">IF($A32="","",COUNTIFS(Log!$D$5:$D$504,$A32,Log!$A$5:$A$504,"&gt;="&amp;$B$3))</f>
        <v/>
      </c>
      <c r="C32" s="13" t="str">
        <f aca="false">IF($A32="","",SUMIFS(Log!$J$5:$J$504,Log!$D$5:$D$504,$A32,Log!$A$5:$A$504,"&gt;="&amp;$B$3))</f>
        <v/>
      </c>
      <c r="D32" s="10" t="str">
        <f aca="false">IF($A32="","",COUNTIFS(Log!$D$5:$D$504,$A32,Log!$K$5:$K$504,"Open",Log!$A$5:$A$504,"&gt;="&amp;$B$3))</f>
        <v/>
      </c>
      <c r="E32" s="10" t="str">
        <f aca="false">IF($A32="","",COUNTIFS(Log!$D$5:$D$504,$A32,Log!$K$5:$K$504,"Recovered",Log!$A$5:$A$504,"&gt;="&amp;$B$3)+COUNTIFS(Log!$D$5:$D$504,$A32,Log!$K$5:$K$504,"Short paid",Log!$A$5:$A$504,"&gt;="&amp;$B$3))</f>
        <v/>
      </c>
      <c r="F32" s="10" t="str">
        <f aca="false">IF($A32="","",COUNTIFS(Log!$D$5:$D$504,$A32,Log!$K$5:$K$504,"Carrier upheld",Log!$A$5:$A$504,"&gt;="&amp;$B$3))</f>
        <v/>
      </c>
      <c r="G32" s="10" t="str">
        <f aca="false">IF($A32="","",IF(B32-F32&gt;=2,"Full audit every load","Normal tiering"))</f>
        <v/>
      </c>
    </row>
    <row r="33" customFormat="false" ht="15" hidden="false" customHeight="false" outlineLevel="0" collapsed="false">
      <c r="A33" s="11"/>
      <c r="B33" s="10" t="str">
        <f aca="false">IF($A33="","",COUNTIFS(Log!$D$5:$D$504,$A33,Log!$A$5:$A$504,"&gt;="&amp;$B$3))</f>
        <v/>
      </c>
      <c r="C33" s="13" t="str">
        <f aca="false">IF($A33="","",SUMIFS(Log!$J$5:$J$504,Log!$D$5:$D$504,$A33,Log!$A$5:$A$504,"&gt;="&amp;$B$3))</f>
        <v/>
      </c>
      <c r="D33" s="10" t="str">
        <f aca="false">IF($A33="","",COUNTIFS(Log!$D$5:$D$504,$A33,Log!$K$5:$K$504,"Open",Log!$A$5:$A$504,"&gt;="&amp;$B$3))</f>
        <v/>
      </c>
      <c r="E33" s="10" t="str">
        <f aca="false">IF($A33="","",COUNTIFS(Log!$D$5:$D$504,$A33,Log!$K$5:$K$504,"Recovered",Log!$A$5:$A$504,"&gt;="&amp;$B$3)+COUNTIFS(Log!$D$5:$D$504,$A33,Log!$K$5:$K$504,"Short paid",Log!$A$5:$A$504,"&gt;="&amp;$B$3))</f>
        <v/>
      </c>
      <c r="F33" s="10" t="str">
        <f aca="false">IF($A33="","",COUNTIFS(Log!$D$5:$D$504,$A33,Log!$K$5:$K$504,"Carrier upheld",Log!$A$5:$A$504,"&gt;="&amp;$B$3))</f>
        <v/>
      </c>
      <c r="G33" s="10" t="str">
        <f aca="false">IF($A33="","",IF(B33-F33&gt;=2,"Full audit every load","Normal tiering"))</f>
        <v/>
      </c>
    </row>
    <row r="34" customFormat="false" ht="15" hidden="false" customHeight="false" outlineLevel="0" collapsed="false">
      <c r="A34" s="11"/>
      <c r="B34" s="10" t="str">
        <f aca="false">IF($A34="","",COUNTIFS(Log!$D$5:$D$504,$A34,Log!$A$5:$A$504,"&gt;="&amp;$B$3))</f>
        <v/>
      </c>
      <c r="C34" s="13" t="str">
        <f aca="false">IF($A34="","",SUMIFS(Log!$J$5:$J$504,Log!$D$5:$D$504,$A34,Log!$A$5:$A$504,"&gt;="&amp;$B$3))</f>
        <v/>
      </c>
      <c r="D34" s="10" t="str">
        <f aca="false">IF($A34="","",COUNTIFS(Log!$D$5:$D$504,$A34,Log!$K$5:$K$504,"Open",Log!$A$5:$A$504,"&gt;="&amp;$B$3))</f>
        <v/>
      </c>
      <c r="E34" s="10" t="str">
        <f aca="false">IF($A34="","",COUNTIFS(Log!$D$5:$D$504,$A34,Log!$K$5:$K$504,"Recovered",Log!$A$5:$A$504,"&gt;="&amp;$B$3)+COUNTIFS(Log!$D$5:$D$504,$A34,Log!$K$5:$K$504,"Short paid",Log!$A$5:$A$504,"&gt;="&amp;$B$3))</f>
        <v/>
      </c>
      <c r="F34" s="10" t="str">
        <f aca="false">IF($A34="","",COUNTIFS(Log!$D$5:$D$504,$A34,Log!$K$5:$K$504,"Carrier upheld",Log!$A$5:$A$504,"&gt;="&amp;$B$3))</f>
        <v/>
      </c>
      <c r="G34" s="10" t="str">
        <f aca="false">IF($A34="","",IF(B34-F34&gt;=2,"Full audit every load","Normal tiering"))</f>
        <v/>
      </c>
    </row>
    <row r="35" customFormat="false" ht="15" hidden="false" customHeight="false" outlineLevel="0" collapsed="false">
      <c r="A35" s="11"/>
      <c r="B35" s="10" t="str">
        <f aca="false">IF($A35="","",COUNTIFS(Log!$D$5:$D$504,$A35,Log!$A$5:$A$504,"&gt;="&amp;$B$3))</f>
        <v/>
      </c>
      <c r="C35" s="13" t="str">
        <f aca="false">IF($A35="","",SUMIFS(Log!$J$5:$J$504,Log!$D$5:$D$504,$A35,Log!$A$5:$A$504,"&gt;="&amp;$B$3))</f>
        <v/>
      </c>
      <c r="D35" s="10" t="str">
        <f aca="false">IF($A35="","",COUNTIFS(Log!$D$5:$D$504,$A35,Log!$K$5:$K$504,"Open",Log!$A$5:$A$504,"&gt;="&amp;$B$3))</f>
        <v/>
      </c>
      <c r="E35" s="10" t="str">
        <f aca="false">IF($A35="","",COUNTIFS(Log!$D$5:$D$504,$A35,Log!$K$5:$K$504,"Recovered",Log!$A$5:$A$504,"&gt;="&amp;$B$3)+COUNTIFS(Log!$D$5:$D$504,$A35,Log!$K$5:$K$504,"Short paid",Log!$A$5:$A$504,"&gt;="&amp;$B$3))</f>
        <v/>
      </c>
      <c r="F35" s="10" t="str">
        <f aca="false">IF($A35="","",COUNTIFS(Log!$D$5:$D$504,$A35,Log!$K$5:$K$504,"Carrier upheld",Log!$A$5:$A$504,"&gt;="&amp;$B$3))</f>
        <v/>
      </c>
      <c r="G35" s="10" t="str">
        <f aca="false">IF($A35="","",IF(B35-F35&gt;=2,"Full audit every load","Normal tiering"))</f>
        <v/>
      </c>
    </row>
    <row r="36" customFormat="false" ht="15" hidden="false" customHeight="false" outlineLevel="0" collapsed="false">
      <c r="A36" s="11"/>
      <c r="B36" s="10" t="str">
        <f aca="false">IF($A36="","",COUNTIFS(Log!$D$5:$D$504,$A36,Log!$A$5:$A$504,"&gt;="&amp;$B$3))</f>
        <v/>
      </c>
      <c r="C36" s="13" t="str">
        <f aca="false">IF($A36="","",SUMIFS(Log!$J$5:$J$504,Log!$D$5:$D$504,$A36,Log!$A$5:$A$504,"&gt;="&amp;$B$3))</f>
        <v/>
      </c>
      <c r="D36" s="10" t="str">
        <f aca="false">IF($A36="","",COUNTIFS(Log!$D$5:$D$504,$A36,Log!$K$5:$K$504,"Open",Log!$A$5:$A$504,"&gt;="&amp;$B$3))</f>
        <v/>
      </c>
      <c r="E36" s="10" t="str">
        <f aca="false">IF($A36="","",COUNTIFS(Log!$D$5:$D$504,$A36,Log!$K$5:$K$504,"Recovered",Log!$A$5:$A$504,"&gt;="&amp;$B$3)+COUNTIFS(Log!$D$5:$D$504,$A36,Log!$K$5:$K$504,"Short paid",Log!$A$5:$A$504,"&gt;="&amp;$B$3))</f>
        <v/>
      </c>
      <c r="F36" s="10" t="str">
        <f aca="false">IF($A36="","",COUNTIFS(Log!$D$5:$D$504,$A36,Log!$K$5:$K$504,"Carrier upheld",Log!$A$5:$A$504,"&gt;="&amp;$B$3))</f>
        <v/>
      </c>
      <c r="G36" s="10" t="str">
        <f aca="false">IF($A36="","",IF(B36-F36&gt;=2,"Full audit every load","Normal tiering"))</f>
        <v/>
      </c>
    </row>
    <row r="37" customFormat="false" ht="15" hidden="false" customHeight="false" outlineLevel="0" collapsed="false">
      <c r="A37" s="11"/>
      <c r="B37" s="10" t="str">
        <f aca="false">IF($A37="","",COUNTIFS(Log!$D$5:$D$504,$A37,Log!$A$5:$A$504,"&gt;="&amp;$B$3))</f>
        <v/>
      </c>
      <c r="C37" s="13" t="str">
        <f aca="false">IF($A37="","",SUMIFS(Log!$J$5:$J$504,Log!$D$5:$D$504,$A37,Log!$A$5:$A$504,"&gt;="&amp;$B$3))</f>
        <v/>
      </c>
      <c r="D37" s="10" t="str">
        <f aca="false">IF($A37="","",COUNTIFS(Log!$D$5:$D$504,$A37,Log!$K$5:$K$504,"Open",Log!$A$5:$A$504,"&gt;="&amp;$B$3))</f>
        <v/>
      </c>
      <c r="E37" s="10" t="str">
        <f aca="false">IF($A37="","",COUNTIFS(Log!$D$5:$D$504,$A37,Log!$K$5:$K$504,"Recovered",Log!$A$5:$A$504,"&gt;="&amp;$B$3)+COUNTIFS(Log!$D$5:$D$504,$A37,Log!$K$5:$K$504,"Short paid",Log!$A$5:$A$504,"&gt;="&amp;$B$3))</f>
        <v/>
      </c>
      <c r="F37" s="10" t="str">
        <f aca="false">IF($A37="","",COUNTIFS(Log!$D$5:$D$504,$A37,Log!$K$5:$K$504,"Carrier upheld",Log!$A$5:$A$504,"&gt;="&amp;$B$3))</f>
        <v/>
      </c>
      <c r="G37" s="10" t="str">
        <f aca="false">IF($A37="","",IF(B37-F37&gt;=2,"Full audit every load","Normal tiering"))</f>
        <v/>
      </c>
    </row>
    <row r="38" customFormat="false" ht="15" hidden="false" customHeight="false" outlineLevel="0" collapsed="false">
      <c r="A38" s="11"/>
      <c r="B38" s="10" t="str">
        <f aca="false">IF($A38="","",COUNTIFS(Log!$D$5:$D$504,$A38,Log!$A$5:$A$504,"&gt;="&amp;$B$3))</f>
        <v/>
      </c>
      <c r="C38" s="13" t="str">
        <f aca="false">IF($A38="","",SUMIFS(Log!$J$5:$J$504,Log!$D$5:$D$504,$A38,Log!$A$5:$A$504,"&gt;="&amp;$B$3))</f>
        <v/>
      </c>
      <c r="D38" s="10" t="str">
        <f aca="false">IF($A38="","",COUNTIFS(Log!$D$5:$D$504,$A38,Log!$K$5:$K$504,"Open",Log!$A$5:$A$504,"&gt;="&amp;$B$3))</f>
        <v/>
      </c>
      <c r="E38" s="10" t="str">
        <f aca="false">IF($A38="","",COUNTIFS(Log!$D$5:$D$504,$A38,Log!$K$5:$K$504,"Recovered",Log!$A$5:$A$504,"&gt;="&amp;$B$3)+COUNTIFS(Log!$D$5:$D$504,$A38,Log!$K$5:$K$504,"Short paid",Log!$A$5:$A$504,"&gt;="&amp;$B$3))</f>
        <v/>
      </c>
      <c r="F38" s="10" t="str">
        <f aca="false">IF($A38="","",COUNTIFS(Log!$D$5:$D$504,$A38,Log!$K$5:$K$504,"Carrier upheld",Log!$A$5:$A$504,"&gt;="&amp;$B$3))</f>
        <v/>
      </c>
      <c r="G38" s="10" t="str">
        <f aca="false">IF($A38="","",IF(B38-F38&gt;=2,"Full audit every load","Normal tiering"))</f>
        <v/>
      </c>
    </row>
    <row r="39" customFormat="false" ht="15" hidden="false" customHeight="false" outlineLevel="0" collapsed="false">
      <c r="A39" s="11"/>
      <c r="B39" s="10" t="str">
        <f aca="false">IF($A39="","",COUNTIFS(Log!$D$5:$D$504,$A39,Log!$A$5:$A$504,"&gt;="&amp;$B$3))</f>
        <v/>
      </c>
      <c r="C39" s="13" t="str">
        <f aca="false">IF($A39="","",SUMIFS(Log!$J$5:$J$504,Log!$D$5:$D$504,$A39,Log!$A$5:$A$504,"&gt;="&amp;$B$3))</f>
        <v/>
      </c>
      <c r="D39" s="10" t="str">
        <f aca="false">IF($A39="","",COUNTIFS(Log!$D$5:$D$504,$A39,Log!$K$5:$K$504,"Open",Log!$A$5:$A$504,"&gt;="&amp;$B$3))</f>
        <v/>
      </c>
      <c r="E39" s="10" t="str">
        <f aca="false">IF($A39="","",COUNTIFS(Log!$D$5:$D$504,$A39,Log!$K$5:$K$504,"Recovered",Log!$A$5:$A$504,"&gt;="&amp;$B$3)+COUNTIFS(Log!$D$5:$D$504,$A39,Log!$K$5:$K$504,"Short paid",Log!$A$5:$A$504,"&gt;="&amp;$B$3))</f>
        <v/>
      </c>
      <c r="F39" s="10" t="str">
        <f aca="false">IF($A39="","",COUNTIFS(Log!$D$5:$D$504,$A39,Log!$K$5:$K$504,"Carrier upheld",Log!$A$5:$A$504,"&gt;="&amp;$B$3))</f>
        <v/>
      </c>
      <c r="G39" s="10" t="str">
        <f aca="false">IF($A39="","",IF(B39-F39&gt;=2,"Full audit every load","Normal tiering"))</f>
        <v/>
      </c>
    </row>
    <row r="40" customFormat="false" ht="15" hidden="false" customHeight="false" outlineLevel="0" collapsed="false">
      <c r="A40" s="11"/>
      <c r="B40" s="10" t="str">
        <f aca="false">IF($A40="","",COUNTIFS(Log!$D$5:$D$504,$A40,Log!$A$5:$A$504,"&gt;="&amp;$B$3))</f>
        <v/>
      </c>
      <c r="C40" s="13" t="str">
        <f aca="false">IF($A40="","",SUMIFS(Log!$J$5:$J$504,Log!$D$5:$D$504,$A40,Log!$A$5:$A$504,"&gt;="&amp;$B$3))</f>
        <v/>
      </c>
      <c r="D40" s="10" t="str">
        <f aca="false">IF($A40="","",COUNTIFS(Log!$D$5:$D$504,$A40,Log!$K$5:$K$504,"Open",Log!$A$5:$A$504,"&gt;="&amp;$B$3))</f>
        <v/>
      </c>
      <c r="E40" s="10" t="str">
        <f aca="false">IF($A40="","",COUNTIFS(Log!$D$5:$D$504,$A40,Log!$K$5:$K$504,"Recovered",Log!$A$5:$A$504,"&gt;="&amp;$B$3)+COUNTIFS(Log!$D$5:$D$504,$A40,Log!$K$5:$K$504,"Short paid",Log!$A$5:$A$504,"&gt;="&amp;$B$3))</f>
        <v/>
      </c>
      <c r="F40" s="10" t="str">
        <f aca="false">IF($A40="","",COUNTIFS(Log!$D$5:$D$504,$A40,Log!$K$5:$K$504,"Carrier upheld",Log!$A$5:$A$504,"&gt;="&amp;$B$3))</f>
        <v/>
      </c>
      <c r="G40" s="10" t="str">
        <f aca="false">IF($A40="","",IF(B40-F40&gt;=2,"Full audit every load","Normal tiering"))</f>
        <v/>
      </c>
    </row>
    <row r="41" customFormat="false" ht="15" hidden="false" customHeight="false" outlineLevel="0" collapsed="false">
      <c r="A41" s="11"/>
      <c r="B41" s="10" t="str">
        <f aca="false">IF($A41="","",COUNTIFS(Log!$D$5:$D$504,$A41,Log!$A$5:$A$504,"&gt;="&amp;$B$3))</f>
        <v/>
      </c>
      <c r="C41" s="13" t="str">
        <f aca="false">IF($A41="","",SUMIFS(Log!$J$5:$J$504,Log!$D$5:$D$504,$A41,Log!$A$5:$A$504,"&gt;="&amp;$B$3))</f>
        <v/>
      </c>
      <c r="D41" s="10" t="str">
        <f aca="false">IF($A41="","",COUNTIFS(Log!$D$5:$D$504,$A41,Log!$K$5:$K$504,"Open",Log!$A$5:$A$504,"&gt;="&amp;$B$3))</f>
        <v/>
      </c>
      <c r="E41" s="10" t="str">
        <f aca="false">IF($A41="","",COUNTIFS(Log!$D$5:$D$504,$A41,Log!$K$5:$K$504,"Recovered",Log!$A$5:$A$504,"&gt;="&amp;$B$3)+COUNTIFS(Log!$D$5:$D$504,$A41,Log!$K$5:$K$504,"Short paid",Log!$A$5:$A$504,"&gt;="&amp;$B$3))</f>
        <v/>
      </c>
      <c r="F41" s="10" t="str">
        <f aca="false">IF($A41="","",COUNTIFS(Log!$D$5:$D$504,$A41,Log!$K$5:$K$504,"Carrier upheld",Log!$A$5:$A$504,"&gt;="&amp;$B$3))</f>
        <v/>
      </c>
      <c r="G41" s="10" t="str">
        <f aca="false">IF($A41="","",IF(B41-F41&gt;=2,"Full audit every load","Normal tiering"))</f>
        <v/>
      </c>
    </row>
    <row r="42" customFormat="false" ht="15" hidden="false" customHeight="false" outlineLevel="0" collapsed="false">
      <c r="A42" s="11"/>
      <c r="B42" s="10" t="str">
        <f aca="false">IF($A42="","",COUNTIFS(Log!$D$5:$D$504,$A42,Log!$A$5:$A$504,"&gt;="&amp;$B$3))</f>
        <v/>
      </c>
      <c r="C42" s="13" t="str">
        <f aca="false">IF($A42="","",SUMIFS(Log!$J$5:$J$504,Log!$D$5:$D$504,$A42,Log!$A$5:$A$504,"&gt;="&amp;$B$3))</f>
        <v/>
      </c>
      <c r="D42" s="10" t="str">
        <f aca="false">IF($A42="","",COUNTIFS(Log!$D$5:$D$504,$A42,Log!$K$5:$K$504,"Open",Log!$A$5:$A$504,"&gt;="&amp;$B$3))</f>
        <v/>
      </c>
      <c r="E42" s="10" t="str">
        <f aca="false">IF($A42="","",COUNTIFS(Log!$D$5:$D$504,$A42,Log!$K$5:$K$504,"Recovered",Log!$A$5:$A$504,"&gt;="&amp;$B$3)+COUNTIFS(Log!$D$5:$D$504,$A42,Log!$K$5:$K$504,"Short paid",Log!$A$5:$A$504,"&gt;="&amp;$B$3))</f>
        <v/>
      </c>
      <c r="F42" s="10" t="str">
        <f aca="false">IF($A42="","",COUNTIFS(Log!$D$5:$D$504,$A42,Log!$K$5:$K$504,"Carrier upheld",Log!$A$5:$A$504,"&gt;="&amp;$B$3))</f>
        <v/>
      </c>
      <c r="G42" s="10" t="str">
        <f aca="false">IF($A42="","",IF(B42-F42&gt;=2,"Full audit every load","Normal tiering"))</f>
        <v/>
      </c>
    </row>
    <row r="43" customFormat="false" ht="15" hidden="false" customHeight="false" outlineLevel="0" collapsed="false">
      <c r="A43" s="11"/>
      <c r="B43" s="10" t="str">
        <f aca="false">IF($A43="","",COUNTIFS(Log!$D$5:$D$504,$A43,Log!$A$5:$A$504,"&gt;="&amp;$B$3))</f>
        <v/>
      </c>
      <c r="C43" s="13" t="str">
        <f aca="false">IF($A43="","",SUMIFS(Log!$J$5:$J$504,Log!$D$5:$D$504,$A43,Log!$A$5:$A$504,"&gt;="&amp;$B$3))</f>
        <v/>
      </c>
      <c r="D43" s="10" t="str">
        <f aca="false">IF($A43="","",COUNTIFS(Log!$D$5:$D$504,$A43,Log!$K$5:$K$504,"Open",Log!$A$5:$A$504,"&gt;="&amp;$B$3))</f>
        <v/>
      </c>
      <c r="E43" s="10" t="str">
        <f aca="false">IF($A43="","",COUNTIFS(Log!$D$5:$D$504,$A43,Log!$K$5:$K$504,"Recovered",Log!$A$5:$A$504,"&gt;="&amp;$B$3)+COUNTIFS(Log!$D$5:$D$504,$A43,Log!$K$5:$K$504,"Short paid",Log!$A$5:$A$504,"&gt;="&amp;$B$3))</f>
        <v/>
      </c>
      <c r="F43" s="10" t="str">
        <f aca="false">IF($A43="","",COUNTIFS(Log!$D$5:$D$504,$A43,Log!$K$5:$K$504,"Carrier upheld",Log!$A$5:$A$504,"&gt;="&amp;$B$3))</f>
        <v/>
      </c>
      <c r="G43" s="10" t="str">
        <f aca="false">IF($A43="","",IF(B43-F43&gt;=2,"Full audit every load","Normal tiering"))</f>
        <v/>
      </c>
    </row>
    <row r="44" customFormat="false" ht="15" hidden="false" customHeight="false" outlineLevel="0" collapsed="false">
      <c r="A44" s="11"/>
      <c r="B44" s="10" t="str">
        <f aca="false">IF($A44="","",COUNTIFS(Log!$D$5:$D$504,$A44,Log!$A$5:$A$504,"&gt;="&amp;$B$3))</f>
        <v/>
      </c>
      <c r="C44" s="13" t="str">
        <f aca="false">IF($A44="","",SUMIFS(Log!$J$5:$J$504,Log!$D$5:$D$504,$A44,Log!$A$5:$A$504,"&gt;="&amp;$B$3))</f>
        <v/>
      </c>
      <c r="D44" s="10" t="str">
        <f aca="false">IF($A44="","",COUNTIFS(Log!$D$5:$D$504,$A44,Log!$K$5:$K$504,"Open",Log!$A$5:$A$504,"&gt;="&amp;$B$3))</f>
        <v/>
      </c>
      <c r="E44" s="10" t="str">
        <f aca="false">IF($A44="","",COUNTIFS(Log!$D$5:$D$504,$A44,Log!$K$5:$K$504,"Recovered",Log!$A$5:$A$504,"&gt;="&amp;$B$3)+COUNTIFS(Log!$D$5:$D$504,$A44,Log!$K$5:$K$504,"Short paid",Log!$A$5:$A$504,"&gt;="&amp;$B$3))</f>
        <v/>
      </c>
      <c r="F44" s="10" t="str">
        <f aca="false">IF($A44="","",COUNTIFS(Log!$D$5:$D$504,$A44,Log!$K$5:$K$504,"Carrier upheld",Log!$A$5:$A$504,"&gt;="&amp;$B$3))</f>
        <v/>
      </c>
      <c r="G44" s="10" t="str">
        <f aca="false">IF($A44="","",IF(B44-F44&gt;=2,"Full audit every load","Normal tiering"))</f>
        <v/>
      </c>
    </row>
    <row r="45" customFormat="false" ht="15" hidden="false" customHeight="false" outlineLevel="0" collapsed="false">
      <c r="A45" s="11"/>
      <c r="B45" s="10" t="str">
        <f aca="false">IF($A45="","",COUNTIFS(Log!$D$5:$D$504,$A45,Log!$A$5:$A$504,"&gt;="&amp;$B$3))</f>
        <v/>
      </c>
      <c r="C45" s="13" t="str">
        <f aca="false">IF($A45="","",SUMIFS(Log!$J$5:$J$504,Log!$D$5:$D$504,$A45,Log!$A$5:$A$504,"&gt;="&amp;$B$3))</f>
        <v/>
      </c>
      <c r="D45" s="10" t="str">
        <f aca="false">IF($A45="","",COUNTIFS(Log!$D$5:$D$504,$A45,Log!$K$5:$K$504,"Open",Log!$A$5:$A$504,"&gt;="&amp;$B$3))</f>
        <v/>
      </c>
      <c r="E45" s="10" t="str">
        <f aca="false">IF($A45="","",COUNTIFS(Log!$D$5:$D$504,$A45,Log!$K$5:$K$504,"Recovered",Log!$A$5:$A$504,"&gt;="&amp;$B$3)+COUNTIFS(Log!$D$5:$D$504,$A45,Log!$K$5:$K$504,"Short paid",Log!$A$5:$A$504,"&gt;="&amp;$B$3))</f>
        <v/>
      </c>
      <c r="F45" s="10" t="str">
        <f aca="false">IF($A45="","",COUNTIFS(Log!$D$5:$D$504,$A45,Log!$K$5:$K$504,"Carrier upheld",Log!$A$5:$A$504,"&gt;="&amp;$B$3))</f>
        <v/>
      </c>
      <c r="G45" s="10" t="str">
        <f aca="false">IF($A45="","",IF(B45-F45&gt;=2,"Full audit every load","Normal tiering"))</f>
        <v/>
      </c>
    </row>
    <row r="46" customFormat="false" ht="15" hidden="false" customHeight="false" outlineLevel="0" collapsed="false">
      <c r="A46" s="11"/>
      <c r="B46" s="10" t="str">
        <f aca="false">IF($A46="","",COUNTIFS(Log!$D$5:$D$504,$A46,Log!$A$5:$A$504,"&gt;="&amp;$B$3))</f>
        <v/>
      </c>
      <c r="C46" s="13" t="str">
        <f aca="false">IF($A46="","",SUMIFS(Log!$J$5:$J$504,Log!$D$5:$D$504,$A46,Log!$A$5:$A$504,"&gt;="&amp;$B$3))</f>
        <v/>
      </c>
      <c r="D46" s="10" t="str">
        <f aca="false">IF($A46="","",COUNTIFS(Log!$D$5:$D$504,$A46,Log!$K$5:$K$504,"Open",Log!$A$5:$A$504,"&gt;="&amp;$B$3))</f>
        <v/>
      </c>
      <c r="E46" s="10" t="str">
        <f aca="false">IF($A46="","",COUNTIFS(Log!$D$5:$D$504,$A46,Log!$K$5:$K$504,"Recovered",Log!$A$5:$A$504,"&gt;="&amp;$B$3)+COUNTIFS(Log!$D$5:$D$504,$A46,Log!$K$5:$K$504,"Short paid",Log!$A$5:$A$504,"&gt;="&amp;$B$3))</f>
        <v/>
      </c>
      <c r="F46" s="10" t="str">
        <f aca="false">IF($A46="","",COUNTIFS(Log!$D$5:$D$504,$A46,Log!$K$5:$K$504,"Carrier upheld",Log!$A$5:$A$504,"&gt;="&amp;$B$3))</f>
        <v/>
      </c>
      <c r="G46" s="10" t="str">
        <f aca="false">IF($A46="","",IF(B46-F46&gt;=2,"Full audit every load","Normal tiering"))</f>
        <v/>
      </c>
    </row>
    <row r="47" customFormat="false" ht="15" hidden="false" customHeight="false" outlineLevel="0" collapsed="false">
      <c r="A47" s="11"/>
      <c r="B47" s="10" t="str">
        <f aca="false">IF($A47="","",COUNTIFS(Log!$D$5:$D$504,$A47,Log!$A$5:$A$504,"&gt;="&amp;$B$3))</f>
        <v/>
      </c>
      <c r="C47" s="13" t="str">
        <f aca="false">IF($A47="","",SUMIFS(Log!$J$5:$J$504,Log!$D$5:$D$504,$A47,Log!$A$5:$A$504,"&gt;="&amp;$B$3))</f>
        <v/>
      </c>
      <c r="D47" s="10" t="str">
        <f aca="false">IF($A47="","",COUNTIFS(Log!$D$5:$D$504,$A47,Log!$K$5:$K$504,"Open",Log!$A$5:$A$504,"&gt;="&amp;$B$3))</f>
        <v/>
      </c>
      <c r="E47" s="10" t="str">
        <f aca="false">IF($A47="","",COUNTIFS(Log!$D$5:$D$504,$A47,Log!$K$5:$K$504,"Recovered",Log!$A$5:$A$504,"&gt;="&amp;$B$3)+COUNTIFS(Log!$D$5:$D$504,$A47,Log!$K$5:$K$504,"Short paid",Log!$A$5:$A$504,"&gt;="&amp;$B$3))</f>
        <v/>
      </c>
      <c r="F47" s="10" t="str">
        <f aca="false">IF($A47="","",COUNTIFS(Log!$D$5:$D$504,$A47,Log!$K$5:$K$504,"Carrier upheld",Log!$A$5:$A$504,"&gt;="&amp;$B$3))</f>
        <v/>
      </c>
      <c r="G47" s="10" t="str">
        <f aca="false">IF($A47="","",IF(B47-F47&gt;=2,"Full audit every load","Normal tiering"))</f>
        <v/>
      </c>
    </row>
    <row r="48" customFormat="false" ht="15" hidden="false" customHeight="false" outlineLevel="0" collapsed="false">
      <c r="A48" s="11"/>
      <c r="B48" s="10" t="str">
        <f aca="false">IF($A48="","",COUNTIFS(Log!$D$5:$D$504,$A48,Log!$A$5:$A$504,"&gt;="&amp;$B$3))</f>
        <v/>
      </c>
      <c r="C48" s="13" t="str">
        <f aca="false">IF($A48="","",SUMIFS(Log!$J$5:$J$504,Log!$D$5:$D$504,$A48,Log!$A$5:$A$504,"&gt;="&amp;$B$3))</f>
        <v/>
      </c>
      <c r="D48" s="10" t="str">
        <f aca="false">IF($A48="","",COUNTIFS(Log!$D$5:$D$504,$A48,Log!$K$5:$K$504,"Open",Log!$A$5:$A$504,"&gt;="&amp;$B$3))</f>
        <v/>
      </c>
      <c r="E48" s="10" t="str">
        <f aca="false">IF($A48="","",COUNTIFS(Log!$D$5:$D$504,$A48,Log!$K$5:$K$504,"Recovered",Log!$A$5:$A$504,"&gt;="&amp;$B$3)+COUNTIFS(Log!$D$5:$D$504,$A48,Log!$K$5:$K$504,"Short paid",Log!$A$5:$A$504,"&gt;="&amp;$B$3))</f>
        <v/>
      </c>
      <c r="F48" s="10" t="str">
        <f aca="false">IF($A48="","",COUNTIFS(Log!$D$5:$D$504,$A48,Log!$K$5:$K$504,"Carrier upheld",Log!$A$5:$A$504,"&gt;="&amp;$B$3))</f>
        <v/>
      </c>
      <c r="G48" s="10" t="str">
        <f aca="false">IF($A48="","",IF(B48-F48&gt;=2,"Full audit every load","Normal tiering"))</f>
        <v/>
      </c>
    </row>
    <row r="49" customFormat="false" ht="15" hidden="false" customHeight="false" outlineLevel="0" collapsed="false">
      <c r="A49" s="11"/>
      <c r="B49" s="10" t="str">
        <f aca="false">IF($A49="","",COUNTIFS(Log!$D$5:$D$504,$A49,Log!$A$5:$A$504,"&gt;="&amp;$B$3))</f>
        <v/>
      </c>
      <c r="C49" s="13" t="str">
        <f aca="false">IF($A49="","",SUMIFS(Log!$J$5:$J$504,Log!$D$5:$D$504,$A49,Log!$A$5:$A$504,"&gt;="&amp;$B$3))</f>
        <v/>
      </c>
      <c r="D49" s="10" t="str">
        <f aca="false">IF($A49="","",COUNTIFS(Log!$D$5:$D$504,$A49,Log!$K$5:$K$504,"Open",Log!$A$5:$A$504,"&gt;="&amp;$B$3))</f>
        <v/>
      </c>
      <c r="E49" s="10" t="str">
        <f aca="false">IF($A49="","",COUNTIFS(Log!$D$5:$D$504,$A49,Log!$K$5:$K$504,"Recovered",Log!$A$5:$A$504,"&gt;="&amp;$B$3)+COUNTIFS(Log!$D$5:$D$504,$A49,Log!$K$5:$K$504,"Short paid",Log!$A$5:$A$504,"&gt;="&amp;$B$3))</f>
        <v/>
      </c>
      <c r="F49" s="10" t="str">
        <f aca="false">IF($A49="","",COUNTIFS(Log!$D$5:$D$504,$A49,Log!$K$5:$K$504,"Carrier upheld",Log!$A$5:$A$504,"&gt;="&amp;$B$3))</f>
        <v/>
      </c>
      <c r="G49" s="10" t="str">
        <f aca="false">IF($A49="","",IF(B49-F49&gt;=2,"Full audit every load","Normal tiering"))</f>
        <v/>
      </c>
    </row>
    <row r="50" customFormat="false" ht="15" hidden="false" customHeight="false" outlineLevel="0" collapsed="false">
      <c r="A50" s="11"/>
      <c r="B50" s="10" t="str">
        <f aca="false">IF($A50="","",COUNTIFS(Log!$D$5:$D$504,$A50,Log!$A$5:$A$504,"&gt;="&amp;$B$3))</f>
        <v/>
      </c>
      <c r="C50" s="13" t="str">
        <f aca="false">IF($A50="","",SUMIFS(Log!$J$5:$J$504,Log!$D$5:$D$504,$A50,Log!$A$5:$A$504,"&gt;="&amp;$B$3))</f>
        <v/>
      </c>
      <c r="D50" s="10" t="str">
        <f aca="false">IF($A50="","",COUNTIFS(Log!$D$5:$D$504,$A50,Log!$K$5:$K$504,"Open",Log!$A$5:$A$504,"&gt;="&amp;$B$3))</f>
        <v/>
      </c>
      <c r="E50" s="10" t="str">
        <f aca="false">IF($A50="","",COUNTIFS(Log!$D$5:$D$504,$A50,Log!$K$5:$K$504,"Recovered",Log!$A$5:$A$504,"&gt;="&amp;$B$3)+COUNTIFS(Log!$D$5:$D$504,$A50,Log!$K$5:$K$504,"Short paid",Log!$A$5:$A$504,"&gt;="&amp;$B$3))</f>
        <v/>
      </c>
      <c r="F50" s="10" t="str">
        <f aca="false">IF($A50="","",COUNTIFS(Log!$D$5:$D$504,$A50,Log!$K$5:$K$504,"Carrier upheld",Log!$A$5:$A$504,"&gt;="&amp;$B$3))</f>
        <v/>
      </c>
      <c r="G50" s="10" t="str">
        <f aca="false">IF($A50="","",IF(B50-F50&gt;=2,"Full audit every load","Normal tiering"))</f>
        <v/>
      </c>
    </row>
    <row r="51" customFormat="false" ht="15" hidden="false" customHeight="false" outlineLevel="0" collapsed="false">
      <c r="A51" s="11"/>
      <c r="B51" s="10" t="str">
        <f aca="false">IF($A51="","",COUNTIFS(Log!$D$5:$D$504,$A51,Log!$A$5:$A$504,"&gt;="&amp;$B$3))</f>
        <v/>
      </c>
      <c r="C51" s="13" t="str">
        <f aca="false">IF($A51="","",SUMIFS(Log!$J$5:$J$504,Log!$D$5:$D$504,$A51,Log!$A$5:$A$504,"&gt;="&amp;$B$3))</f>
        <v/>
      </c>
      <c r="D51" s="10" t="str">
        <f aca="false">IF($A51="","",COUNTIFS(Log!$D$5:$D$504,$A51,Log!$K$5:$K$504,"Open",Log!$A$5:$A$504,"&gt;="&amp;$B$3))</f>
        <v/>
      </c>
      <c r="E51" s="10" t="str">
        <f aca="false">IF($A51="","",COUNTIFS(Log!$D$5:$D$504,$A51,Log!$K$5:$K$504,"Recovered",Log!$A$5:$A$504,"&gt;="&amp;$B$3)+COUNTIFS(Log!$D$5:$D$504,$A51,Log!$K$5:$K$504,"Short paid",Log!$A$5:$A$504,"&gt;="&amp;$B$3))</f>
        <v/>
      </c>
      <c r="F51" s="10" t="str">
        <f aca="false">IF($A51="","",COUNTIFS(Log!$D$5:$D$504,$A51,Log!$K$5:$K$504,"Carrier upheld",Log!$A$5:$A$504,"&gt;="&amp;$B$3))</f>
        <v/>
      </c>
      <c r="G51" s="10" t="str">
        <f aca="false">IF($A51="","",IF(B51-F51&gt;=2,"Full audit every load","Normal tiering"))</f>
        <v/>
      </c>
    </row>
    <row r="52" customFormat="false" ht="15" hidden="false" customHeight="false" outlineLevel="0" collapsed="false">
      <c r="A52" s="11"/>
      <c r="B52" s="10" t="str">
        <f aca="false">IF($A52="","",COUNTIFS(Log!$D$5:$D$504,$A52,Log!$A$5:$A$504,"&gt;="&amp;$B$3))</f>
        <v/>
      </c>
      <c r="C52" s="13" t="str">
        <f aca="false">IF($A52="","",SUMIFS(Log!$J$5:$J$504,Log!$D$5:$D$504,$A52,Log!$A$5:$A$504,"&gt;="&amp;$B$3))</f>
        <v/>
      </c>
      <c r="D52" s="10" t="str">
        <f aca="false">IF($A52="","",COUNTIFS(Log!$D$5:$D$504,$A52,Log!$K$5:$K$504,"Open",Log!$A$5:$A$504,"&gt;="&amp;$B$3))</f>
        <v/>
      </c>
      <c r="E52" s="10" t="str">
        <f aca="false">IF($A52="","",COUNTIFS(Log!$D$5:$D$504,$A52,Log!$K$5:$K$504,"Recovered",Log!$A$5:$A$504,"&gt;="&amp;$B$3)+COUNTIFS(Log!$D$5:$D$504,$A52,Log!$K$5:$K$504,"Short paid",Log!$A$5:$A$504,"&gt;="&amp;$B$3))</f>
        <v/>
      </c>
      <c r="F52" s="10" t="str">
        <f aca="false">IF($A52="","",COUNTIFS(Log!$D$5:$D$504,$A52,Log!$K$5:$K$504,"Carrier upheld",Log!$A$5:$A$504,"&gt;="&amp;$B$3))</f>
        <v/>
      </c>
      <c r="G52" s="10" t="str">
        <f aca="false">IF($A52="","",IF(B52-F52&gt;=2,"Full audit every load","Normal tiering"))</f>
        <v/>
      </c>
    </row>
    <row r="53" customFormat="false" ht="15" hidden="false" customHeight="false" outlineLevel="0" collapsed="false">
      <c r="A53" s="11"/>
      <c r="B53" s="10" t="str">
        <f aca="false">IF($A53="","",COUNTIFS(Log!$D$5:$D$504,$A53,Log!$A$5:$A$504,"&gt;="&amp;$B$3))</f>
        <v/>
      </c>
      <c r="C53" s="13" t="str">
        <f aca="false">IF($A53="","",SUMIFS(Log!$J$5:$J$504,Log!$D$5:$D$504,$A53,Log!$A$5:$A$504,"&gt;="&amp;$B$3))</f>
        <v/>
      </c>
      <c r="D53" s="10" t="str">
        <f aca="false">IF($A53="","",COUNTIFS(Log!$D$5:$D$504,$A53,Log!$K$5:$K$504,"Open",Log!$A$5:$A$504,"&gt;="&amp;$B$3))</f>
        <v/>
      </c>
      <c r="E53" s="10" t="str">
        <f aca="false">IF($A53="","",COUNTIFS(Log!$D$5:$D$504,$A53,Log!$K$5:$K$504,"Recovered",Log!$A$5:$A$504,"&gt;="&amp;$B$3)+COUNTIFS(Log!$D$5:$D$504,$A53,Log!$K$5:$K$504,"Short paid",Log!$A$5:$A$504,"&gt;="&amp;$B$3))</f>
        <v/>
      </c>
      <c r="F53" s="10" t="str">
        <f aca="false">IF($A53="","",COUNTIFS(Log!$D$5:$D$504,$A53,Log!$K$5:$K$504,"Carrier upheld",Log!$A$5:$A$504,"&gt;="&amp;$B$3))</f>
        <v/>
      </c>
      <c r="G53" s="10" t="str">
        <f aca="false">IF($A53="","",IF(B53-F53&gt;=2,"Full audit every load","Normal tiering"))</f>
        <v/>
      </c>
    </row>
    <row r="54" customFormat="false" ht="15" hidden="false" customHeight="false" outlineLevel="0" collapsed="false">
      <c r="A54" s="11"/>
      <c r="B54" s="10" t="str">
        <f aca="false">IF($A54="","",COUNTIFS(Log!$D$5:$D$504,$A54,Log!$A$5:$A$504,"&gt;="&amp;$B$3))</f>
        <v/>
      </c>
      <c r="C54" s="13" t="str">
        <f aca="false">IF($A54="","",SUMIFS(Log!$J$5:$J$504,Log!$D$5:$D$504,$A54,Log!$A$5:$A$504,"&gt;="&amp;$B$3))</f>
        <v/>
      </c>
      <c r="D54" s="10" t="str">
        <f aca="false">IF($A54="","",COUNTIFS(Log!$D$5:$D$504,$A54,Log!$K$5:$K$504,"Open",Log!$A$5:$A$504,"&gt;="&amp;$B$3))</f>
        <v/>
      </c>
      <c r="E54" s="10" t="str">
        <f aca="false">IF($A54="","",COUNTIFS(Log!$D$5:$D$504,$A54,Log!$K$5:$K$504,"Recovered",Log!$A$5:$A$504,"&gt;="&amp;$B$3)+COUNTIFS(Log!$D$5:$D$504,$A54,Log!$K$5:$K$504,"Short paid",Log!$A$5:$A$504,"&gt;="&amp;$B$3))</f>
        <v/>
      </c>
      <c r="F54" s="10" t="str">
        <f aca="false">IF($A54="","",COUNTIFS(Log!$D$5:$D$504,$A54,Log!$K$5:$K$504,"Carrier upheld",Log!$A$5:$A$504,"&gt;="&amp;$B$3))</f>
        <v/>
      </c>
      <c r="G54" s="10" t="str">
        <f aca="false">IF($A54="","",IF(B54-F54&gt;=2,"Full audit every load","Normal tiering"))</f>
        <v/>
      </c>
    </row>
    <row r="55" customFormat="false" ht="15" hidden="false" customHeight="false" outlineLevel="0" collapsed="false">
      <c r="A55" s="11"/>
      <c r="B55" s="10" t="str">
        <f aca="false">IF($A55="","",COUNTIFS(Log!$D$5:$D$504,$A55,Log!$A$5:$A$504,"&gt;="&amp;$B$3))</f>
        <v/>
      </c>
      <c r="C55" s="13" t="str">
        <f aca="false">IF($A55="","",SUMIFS(Log!$J$5:$J$504,Log!$D$5:$D$504,$A55,Log!$A$5:$A$504,"&gt;="&amp;$B$3))</f>
        <v/>
      </c>
      <c r="D55" s="10" t="str">
        <f aca="false">IF($A55="","",COUNTIFS(Log!$D$5:$D$504,$A55,Log!$K$5:$K$504,"Open",Log!$A$5:$A$504,"&gt;="&amp;$B$3))</f>
        <v/>
      </c>
      <c r="E55" s="10" t="str">
        <f aca="false">IF($A55="","",COUNTIFS(Log!$D$5:$D$504,$A55,Log!$K$5:$K$504,"Recovered",Log!$A$5:$A$504,"&gt;="&amp;$B$3)+COUNTIFS(Log!$D$5:$D$504,$A55,Log!$K$5:$K$504,"Short paid",Log!$A$5:$A$504,"&gt;="&amp;$B$3))</f>
        <v/>
      </c>
      <c r="F55" s="10" t="str">
        <f aca="false">IF($A55="","",COUNTIFS(Log!$D$5:$D$504,$A55,Log!$K$5:$K$504,"Carrier upheld",Log!$A$5:$A$504,"&gt;="&amp;$B$3))</f>
        <v/>
      </c>
      <c r="G55" s="10" t="str">
        <f aca="false">IF($A55="","",IF(B55-F55&gt;=2,"Full audit every load","Normal tiering"))</f>
        <v/>
      </c>
    </row>
    <row r="56" customFormat="false" ht="15" hidden="false" customHeight="false" outlineLevel="0" collapsed="false">
      <c r="A56" s="11"/>
      <c r="B56" s="10" t="str">
        <f aca="false">IF($A56="","",COUNTIFS(Log!$D$5:$D$504,$A56,Log!$A$5:$A$504,"&gt;="&amp;$B$3))</f>
        <v/>
      </c>
      <c r="C56" s="13" t="str">
        <f aca="false">IF($A56="","",SUMIFS(Log!$J$5:$J$504,Log!$D$5:$D$504,$A56,Log!$A$5:$A$504,"&gt;="&amp;$B$3))</f>
        <v/>
      </c>
      <c r="D56" s="10" t="str">
        <f aca="false">IF($A56="","",COUNTIFS(Log!$D$5:$D$504,$A56,Log!$K$5:$K$504,"Open",Log!$A$5:$A$504,"&gt;="&amp;$B$3))</f>
        <v/>
      </c>
      <c r="E56" s="10" t="str">
        <f aca="false">IF($A56="","",COUNTIFS(Log!$D$5:$D$504,$A56,Log!$K$5:$K$504,"Recovered",Log!$A$5:$A$504,"&gt;="&amp;$B$3)+COUNTIFS(Log!$D$5:$D$504,$A56,Log!$K$5:$K$504,"Short paid",Log!$A$5:$A$504,"&gt;="&amp;$B$3))</f>
        <v/>
      </c>
      <c r="F56" s="10" t="str">
        <f aca="false">IF($A56="","",COUNTIFS(Log!$D$5:$D$504,$A56,Log!$K$5:$K$504,"Carrier upheld",Log!$A$5:$A$504,"&gt;="&amp;$B$3))</f>
        <v/>
      </c>
      <c r="G56" s="10" t="str">
        <f aca="false">IF($A56="","",IF(B56-F56&gt;=2,"Full audit every load","Normal tiering"))</f>
        <v/>
      </c>
    </row>
    <row r="57" customFormat="false" ht="15" hidden="false" customHeight="false" outlineLevel="0" collapsed="false">
      <c r="A57" s="11"/>
      <c r="B57" s="10" t="str">
        <f aca="false">IF($A57="","",COUNTIFS(Log!$D$5:$D$504,$A57,Log!$A$5:$A$504,"&gt;="&amp;$B$3))</f>
        <v/>
      </c>
      <c r="C57" s="13" t="str">
        <f aca="false">IF($A57="","",SUMIFS(Log!$J$5:$J$504,Log!$D$5:$D$504,$A57,Log!$A$5:$A$504,"&gt;="&amp;$B$3))</f>
        <v/>
      </c>
      <c r="D57" s="10" t="str">
        <f aca="false">IF($A57="","",COUNTIFS(Log!$D$5:$D$504,$A57,Log!$K$5:$K$504,"Open",Log!$A$5:$A$504,"&gt;="&amp;$B$3))</f>
        <v/>
      </c>
      <c r="E57" s="10" t="str">
        <f aca="false">IF($A57="","",COUNTIFS(Log!$D$5:$D$504,$A57,Log!$K$5:$K$504,"Recovered",Log!$A$5:$A$504,"&gt;="&amp;$B$3)+COUNTIFS(Log!$D$5:$D$504,$A57,Log!$K$5:$K$504,"Short paid",Log!$A$5:$A$504,"&gt;="&amp;$B$3))</f>
        <v/>
      </c>
      <c r="F57" s="10" t="str">
        <f aca="false">IF($A57="","",COUNTIFS(Log!$D$5:$D$504,$A57,Log!$K$5:$K$504,"Carrier upheld",Log!$A$5:$A$504,"&gt;="&amp;$B$3))</f>
        <v/>
      </c>
      <c r="G57" s="10" t="str">
        <f aca="false">IF($A57="","",IF(B57-F57&gt;=2,"Full audit every load","Normal tiering"))</f>
        <v/>
      </c>
    </row>
    <row r="58" customFormat="false" ht="15" hidden="false" customHeight="false" outlineLevel="0" collapsed="false">
      <c r="A58" s="11"/>
      <c r="B58" s="10" t="str">
        <f aca="false">IF($A58="","",COUNTIFS(Log!$D$5:$D$504,$A58,Log!$A$5:$A$504,"&gt;="&amp;$B$3))</f>
        <v/>
      </c>
      <c r="C58" s="13" t="str">
        <f aca="false">IF($A58="","",SUMIFS(Log!$J$5:$J$504,Log!$D$5:$D$504,$A58,Log!$A$5:$A$504,"&gt;="&amp;$B$3))</f>
        <v/>
      </c>
      <c r="D58" s="10" t="str">
        <f aca="false">IF($A58="","",COUNTIFS(Log!$D$5:$D$504,$A58,Log!$K$5:$K$504,"Open",Log!$A$5:$A$504,"&gt;="&amp;$B$3))</f>
        <v/>
      </c>
      <c r="E58" s="10" t="str">
        <f aca="false">IF($A58="","",COUNTIFS(Log!$D$5:$D$504,$A58,Log!$K$5:$K$504,"Recovered",Log!$A$5:$A$504,"&gt;="&amp;$B$3)+COUNTIFS(Log!$D$5:$D$504,$A58,Log!$K$5:$K$504,"Short paid",Log!$A$5:$A$504,"&gt;="&amp;$B$3))</f>
        <v/>
      </c>
      <c r="F58" s="10" t="str">
        <f aca="false">IF($A58="","",COUNTIFS(Log!$D$5:$D$504,$A58,Log!$K$5:$K$504,"Carrier upheld",Log!$A$5:$A$504,"&gt;="&amp;$B$3))</f>
        <v/>
      </c>
      <c r="G58" s="10" t="str">
        <f aca="false">IF($A58="","",IF(B58-F58&gt;=2,"Full audit every load","Normal tiering"))</f>
        <v/>
      </c>
    </row>
    <row r="59" customFormat="false" ht="15" hidden="false" customHeight="false" outlineLevel="0" collapsed="false">
      <c r="A59" s="11"/>
      <c r="B59" s="10" t="str">
        <f aca="false">IF($A59="","",COUNTIFS(Log!$D$5:$D$504,$A59,Log!$A$5:$A$504,"&gt;="&amp;$B$3))</f>
        <v/>
      </c>
      <c r="C59" s="13" t="str">
        <f aca="false">IF($A59="","",SUMIFS(Log!$J$5:$J$504,Log!$D$5:$D$504,$A59,Log!$A$5:$A$504,"&gt;="&amp;$B$3))</f>
        <v/>
      </c>
      <c r="D59" s="10" t="str">
        <f aca="false">IF($A59="","",COUNTIFS(Log!$D$5:$D$504,$A59,Log!$K$5:$K$504,"Open",Log!$A$5:$A$504,"&gt;="&amp;$B$3))</f>
        <v/>
      </c>
      <c r="E59" s="10" t="str">
        <f aca="false">IF($A59="","",COUNTIFS(Log!$D$5:$D$504,$A59,Log!$K$5:$K$504,"Recovered",Log!$A$5:$A$504,"&gt;="&amp;$B$3)+COUNTIFS(Log!$D$5:$D$504,$A59,Log!$K$5:$K$504,"Short paid",Log!$A$5:$A$504,"&gt;="&amp;$B$3))</f>
        <v/>
      </c>
      <c r="F59" s="10" t="str">
        <f aca="false">IF($A59="","",COUNTIFS(Log!$D$5:$D$504,$A59,Log!$K$5:$K$504,"Carrier upheld",Log!$A$5:$A$504,"&gt;="&amp;$B$3))</f>
        <v/>
      </c>
      <c r="G59" s="10" t="str">
        <f aca="false">IF($A59="","",IF(B59-F59&gt;=2,"Full audit every load","Normal tiering"))</f>
        <v/>
      </c>
    </row>
    <row r="60" customFormat="false" ht="15" hidden="false" customHeight="false" outlineLevel="0" collapsed="false">
      <c r="A60" s="11"/>
      <c r="B60" s="10" t="str">
        <f aca="false">IF($A60="","",COUNTIFS(Log!$D$5:$D$504,$A60,Log!$A$5:$A$504,"&gt;="&amp;$B$3))</f>
        <v/>
      </c>
      <c r="C60" s="13" t="str">
        <f aca="false">IF($A60="","",SUMIFS(Log!$J$5:$J$504,Log!$D$5:$D$504,$A60,Log!$A$5:$A$504,"&gt;="&amp;$B$3))</f>
        <v/>
      </c>
      <c r="D60" s="10" t="str">
        <f aca="false">IF($A60="","",COUNTIFS(Log!$D$5:$D$504,$A60,Log!$K$5:$K$504,"Open",Log!$A$5:$A$504,"&gt;="&amp;$B$3))</f>
        <v/>
      </c>
      <c r="E60" s="10" t="str">
        <f aca="false">IF($A60="","",COUNTIFS(Log!$D$5:$D$504,$A60,Log!$K$5:$K$504,"Recovered",Log!$A$5:$A$504,"&gt;="&amp;$B$3)+COUNTIFS(Log!$D$5:$D$504,$A60,Log!$K$5:$K$504,"Short paid",Log!$A$5:$A$504,"&gt;="&amp;$B$3))</f>
        <v/>
      </c>
      <c r="F60" s="10" t="str">
        <f aca="false">IF($A60="","",COUNTIFS(Log!$D$5:$D$504,$A60,Log!$K$5:$K$504,"Carrier upheld",Log!$A$5:$A$504,"&gt;="&amp;$B$3))</f>
        <v/>
      </c>
      <c r="G60" s="10" t="str">
        <f aca="false">IF($A60="","",IF(B60-F60&gt;=2,"Full audit every load","Normal tiering"))</f>
        <v/>
      </c>
    </row>
    <row r="61" customFormat="false" ht="15" hidden="false" customHeight="false" outlineLevel="0" collapsed="false">
      <c r="A61" s="11"/>
      <c r="B61" s="10" t="str">
        <f aca="false">IF($A61="","",COUNTIFS(Log!$D$5:$D$504,$A61,Log!$A$5:$A$504,"&gt;="&amp;$B$3))</f>
        <v/>
      </c>
      <c r="C61" s="13" t="str">
        <f aca="false">IF($A61="","",SUMIFS(Log!$J$5:$J$504,Log!$D$5:$D$504,$A61,Log!$A$5:$A$504,"&gt;="&amp;$B$3))</f>
        <v/>
      </c>
      <c r="D61" s="10" t="str">
        <f aca="false">IF($A61="","",COUNTIFS(Log!$D$5:$D$504,$A61,Log!$K$5:$K$504,"Open",Log!$A$5:$A$504,"&gt;="&amp;$B$3))</f>
        <v/>
      </c>
      <c r="E61" s="10" t="str">
        <f aca="false">IF($A61="","",COUNTIFS(Log!$D$5:$D$504,$A61,Log!$K$5:$K$504,"Recovered",Log!$A$5:$A$504,"&gt;="&amp;$B$3)+COUNTIFS(Log!$D$5:$D$504,$A61,Log!$K$5:$K$504,"Short paid",Log!$A$5:$A$504,"&gt;="&amp;$B$3))</f>
        <v/>
      </c>
      <c r="F61" s="10" t="str">
        <f aca="false">IF($A61="","",COUNTIFS(Log!$D$5:$D$504,$A61,Log!$K$5:$K$504,"Carrier upheld",Log!$A$5:$A$504,"&gt;="&amp;$B$3))</f>
        <v/>
      </c>
      <c r="G61" s="10" t="str">
        <f aca="false">IF($A61="","",IF(B61-F61&gt;=2,"Full audit every load","Normal tiering"))</f>
        <v/>
      </c>
    </row>
    <row r="62" customFormat="false" ht="15" hidden="false" customHeight="false" outlineLevel="0" collapsed="false">
      <c r="A62" s="11"/>
      <c r="B62" s="10" t="str">
        <f aca="false">IF($A62="","",COUNTIFS(Log!$D$5:$D$504,$A62,Log!$A$5:$A$504,"&gt;="&amp;$B$3))</f>
        <v/>
      </c>
      <c r="C62" s="13" t="str">
        <f aca="false">IF($A62="","",SUMIFS(Log!$J$5:$J$504,Log!$D$5:$D$504,$A62,Log!$A$5:$A$504,"&gt;="&amp;$B$3))</f>
        <v/>
      </c>
      <c r="D62" s="10" t="str">
        <f aca="false">IF($A62="","",COUNTIFS(Log!$D$5:$D$504,$A62,Log!$K$5:$K$504,"Open",Log!$A$5:$A$504,"&gt;="&amp;$B$3))</f>
        <v/>
      </c>
      <c r="E62" s="10" t="str">
        <f aca="false">IF($A62="","",COUNTIFS(Log!$D$5:$D$504,$A62,Log!$K$5:$K$504,"Recovered",Log!$A$5:$A$504,"&gt;="&amp;$B$3)+COUNTIFS(Log!$D$5:$D$504,$A62,Log!$K$5:$K$504,"Short paid",Log!$A$5:$A$504,"&gt;="&amp;$B$3))</f>
        <v/>
      </c>
      <c r="F62" s="10" t="str">
        <f aca="false">IF($A62="","",COUNTIFS(Log!$D$5:$D$504,$A62,Log!$K$5:$K$504,"Carrier upheld",Log!$A$5:$A$504,"&gt;="&amp;$B$3))</f>
        <v/>
      </c>
      <c r="G62" s="10" t="str">
        <f aca="false">IF($A62="","",IF(B62-F62&gt;=2,"Full audit every load","Normal tiering"))</f>
        <v/>
      </c>
    </row>
    <row r="63" customFormat="false" ht="15" hidden="false" customHeight="false" outlineLevel="0" collapsed="false">
      <c r="A63" s="11"/>
      <c r="B63" s="10" t="str">
        <f aca="false">IF($A63="","",COUNTIFS(Log!$D$5:$D$504,$A63,Log!$A$5:$A$504,"&gt;="&amp;$B$3))</f>
        <v/>
      </c>
      <c r="C63" s="13" t="str">
        <f aca="false">IF($A63="","",SUMIFS(Log!$J$5:$J$504,Log!$D$5:$D$504,$A63,Log!$A$5:$A$504,"&gt;="&amp;$B$3))</f>
        <v/>
      </c>
      <c r="D63" s="10" t="str">
        <f aca="false">IF($A63="","",COUNTIFS(Log!$D$5:$D$504,$A63,Log!$K$5:$K$504,"Open",Log!$A$5:$A$504,"&gt;="&amp;$B$3))</f>
        <v/>
      </c>
      <c r="E63" s="10" t="str">
        <f aca="false">IF($A63="","",COUNTIFS(Log!$D$5:$D$504,$A63,Log!$K$5:$K$504,"Recovered",Log!$A$5:$A$504,"&gt;="&amp;$B$3)+COUNTIFS(Log!$D$5:$D$504,$A63,Log!$K$5:$K$504,"Short paid",Log!$A$5:$A$504,"&gt;="&amp;$B$3))</f>
        <v/>
      </c>
      <c r="F63" s="10" t="str">
        <f aca="false">IF($A63="","",COUNTIFS(Log!$D$5:$D$504,$A63,Log!$K$5:$K$504,"Carrier upheld",Log!$A$5:$A$504,"&gt;="&amp;$B$3))</f>
        <v/>
      </c>
      <c r="G63" s="10" t="str">
        <f aca="false">IF($A63="","",IF(B63-F63&gt;=2,"Full audit every load","Normal tiering"))</f>
        <v/>
      </c>
    </row>
    <row r="64" customFormat="false" ht="15" hidden="false" customHeight="false" outlineLevel="0" collapsed="false">
      <c r="A64" s="11"/>
      <c r="B64" s="10" t="str">
        <f aca="false">IF($A64="","",COUNTIFS(Log!$D$5:$D$504,$A64,Log!$A$5:$A$504,"&gt;="&amp;$B$3))</f>
        <v/>
      </c>
      <c r="C64" s="13" t="str">
        <f aca="false">IF($A64="","",SUMIFS(Log!$J$5:$J$504,Log!$D$5:$D$504,$A64,Log!$A$5:$A$504,"&gt;="&amp;$B$3))</f>
        <v/>
      </c>
      <c r="D64" s="10" t="str">
        <f aca="false">IF($A64="","",COUNTIFS(Log!$D$5:$D$504,$A64,Log!$K$5:$K$504,"Open",Log!$A$5:$A$504,"&gt;="&amp;$B$3))</f>
        <v/>
      </c>
      <c r="E64" s="10" t="str">
        <f aca="false">IF($A64="","",COUNTIFS(Log!$D$5:$D$504,$A64,Log!$K$5:$K$504,"Recovered",Log!$A$5:$A$504,"&gt;="&amp;$B$3)+COUNTIFS(Log!$D$5:$D$504,$A64,Log!$K$5:$K$504,"Short paid",Log!$A$5:$A$504,"&gt;="&amp;$B$3))</f>
        <v/>
      </c>
      <c r="F64" s="10" t="str">
        <f aca="false">IF($A64="","",COUNTIFS(Log!$D$5:$D$504,$A64,Log!$K$5:$K$504,"Carrier upheld",Log!$A$5:$A$504,"&gt;="&amp;$B$3))</f>
        <v/>
      </c>
      <c r="G64" s="10" t="str">
        <f aca="false">IF($A64="","",IF(B64-F64&gt;=2,"Full audit every load","Normal tiering"))</f>
        <v/>
      </c>
    </row>
    <row r="65" customFormat="false" ht="15" hidden="false" customHeight="false" outlineLevel="0" collapsed="false">
      <c r="A65" s="11"/>
      <c r="B65" s="10" t="str">
        <f aca="false">IF($A65="","",COUNTIFS(Log!$D$5:$D$504,$A65,Log!$A$5:$A$504,"&gt;="&amp;$B$3))</f>
        <v/>
      </c>
      <c r="C65" s="13" t="str">
        <f aca="false">IF($A65="","",SUMIFS(Log!$J$5:$J$504,Log!$D$5:$D$504,$A65,Log!$A$5:$A$504,"&gt;="&amp;$B$3))</f>
        <v/>
      </c>
      <c r="D65" s="10" t="str">
        <f aca="false">IF($A65="","",COUNTIFS(Log!$D$5:$D$504,$A65,Log!$K$5:$K$504,"Open",Log!$A$5:$A$504,"&gt;="&amp;$B$3))</f>
        <v/>
      </c>
      <c r="E65" s="10" t="str">
        <f aca="false">IF($A65="","",COUNTIFS(Log!$D$5:$D$504,$A65,Log!$K$5:$K$504,"Recovered",Log!$A$5:$A$504,"&gt;="&amp;$B$3)+COUNTIFS(Log!$D$5:$D$504,$A65,Log!$K$5:$K$504,"Short paid",Log!$A$5:$A$504,"&gt;="&amp;$B$3))</f>
        <v/>
      </c>
      <c r="F65" s="10" t="str">
        <f aca="false">IF($A65="","",COUNTIFS(Log!$D$5:$D$504,$A65,Log!$K$5:$K$504,"Carrier upheld",Log!$A$5:$A$504,"&gt;="&amp;$B$3))</f>
        <v/>
      </c>
      <c r="G65" s="10" t="str">
        <f aca="false">IF($A65="","",IF(B65-F65&gt;=2,"Full audit every load","Normal tiering"))</f>
        <v/>
      </c>
    </row>
    <row r="68" customFormat="false" ht="15" hidden="false" customHeight="false" outlineLevel="0" collapsed="false">
      <c r="A68" s="20" t="s">
        <v>76</v>
      </c>
    </row>
  </sheetData>
  <conditionalFormatting sqref="G6:G65">
    <cfRule type="cellIs" priority="2" operator="equal" aboveAverage="0" equalAverage="0" bottom="0" percent="0" rank="0" text="" dxfId="6">
      <formula>"Full audit every load"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2026-07-27T19:58:02Z</dcterms:created>
  <dc:creator>openpyxl</dc:creator>
  <dc:description/>
  <dc:language>en-US</dc:language>
  <cp:lastModifiedBy/>
  <dcterms:modified xsi:type="dcterms:W3CDTF">2026-07-27T19:58:02Z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